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PLANEACIÒN JEFATURA\OneDrive\Documentos\2026\U079\ITOAXACA V2\"/>
    </mc:Choice>
  </mc:AlternateContent>
  <xr:revisionPtr revIDLastSave="0" documentId="13_ncr:1_{628B737D-9286-4C9A-8018-CB26DF5C1690}" xr6:coauthVersionLast="47" xr6:coauthVersionMax="47" xr10:uidLastSave="{00000000-0000-0000-0000-000000000000}"/>
  <bookViews>
    <workbookView xWindow="-120" yWindow="-120" windowWidth="29040" windowHeight="15720" tabRatio="759" xr2:uid="{5482CC10-0D7A-46D4-9C5B-8130E6FF626E}"/>
  </bookViews>
  <sheets>
    <sheet name="Fmto " sheetId="16" r:id="rId1"/>
    <sheet name="INSTRUCTIVO DE LLENADO " sheetId="10" r:id="rId2"/>
    <sheet name="Catálogo" sheetId="9" state="hidden" r:id="rId3"/>
  </sheets>
  <externalReferences>
    <externalReference r:id="rId4"/>
    <externalReference r:id="rId5"/>
  </externalReferences>
  <definedNames>
    <definedName name="a">[1]Hoja1!$E$2:$E$4</definedName>
    <definedName name="años" localSheetId="2">#REF!</definedName>
    <definedName name="años" localSheetId="0">#REF!</definedName>
    <definedName name="años">#REF!</definedName>
    <definedName name="añosAmp" localSheetId="2">#REF!</definedName>
    <definedName name="añosAmp" localSheetId="0">#REF!</definedName>
    <definedName name="añosAmp">#REF!</definedName>
    <definedName name="_xlnm.Print_Area" localSheetId="0">'Fmto '!$B$1:$P$156</definedName>
    <definedName name="_xlnm.Print_Area" localSheetId="1">'INSTRUCTIVO DE LLENADO '!$A$1:$L$67</definedName>
    <definedName name="Conceptos" localSheetId="2">#REF!</definedName>
    <definedName name="Conceptos" localSheetId="0">#REF!</definedName>
    <definedName name="Conceptos">#REF!</definedName>
    <definedName name="modalidad">[2]listas!$C$1:$C$3</definedName>
    <definedName name="NIVELES">[2]listas!$A$1:$A$3</definedName>
    <definedName name="obras" localSheetId="2">#REF!</definedName>
    <definedName name="obras" localSheetId="0">#REF!</definedName>
    <definedName name="obras">#REF!</definedName>
    <definedName name="PA">[2]listas!$B$1:$B$2</definedName>
    <definedName name="_xlnm.Print_Titles" localSheetId="0">'Fmto '!$1:$5</definedName>
    <definedName name="_xlnm.Print_Titles" localSheetId="1">'INSTRUCTIVO DE LLENADO '!$1:$7</definedName>
    <definedName name="unidades" localSheetId="2">#REF!</definedName>
    <definedName name="unidades" localSheetId="0">#REF!</definedName>
    <definedName name="unidad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3" i="16" l="1"/>
  <c r="K103" i="16" s="1"/>
  <c r="H71" i="16"/>
  <c r="K70" i="16"/>
  <c r="K71" i="16" s="1"/>
  <c r="J147" i="16"/>
  <c r="I147" i="16"/>
  <c r="H147" i="16"/>
  <c r="K146" i="16"/>
  <c r="K145" i="16"/>
  <c r="J137" i="16"/>
  <c r="K136" i="16"/>
  <c r="L136" i="16" s="1"/>
  <c r="K135" i="16"/>
  <c r="L135" i="16" s="1"/>
  <c r="K134" i="16"/>
  <c r="L134" i="16" s="1"/>
  <c r="K133" i="16"/>
  <c r="L133" i="16" s="1"/>
  <c r="K132" i="16"/>
  <c r="L132" i="16" s="1"/>
  <c r="K131" i="16"/>
  <c r="L131" i="16" s="1"/>
  <c r="K130" i="16"/>
  <c r="L130" i="16" s="1"/>
  <c r="K129" i="16"/>
  <c r="L129" i="16" s="1"/>
  <c r="K128" i="16"/>
  <c r="L128" i="16" s="1"/>
  <c r="K127" i="16"/>
  <c r="L127" i="16" s="1"/>
  <c r="K121" i="16"/>
  <c r="J121" i="16"/>
  <c r="K108" i="16"/>
  <c r="K107" i="16"/>
  <c r="K106" i="16"/>
  <c r="K105" i="16"/>
  <c r="K104" i="16"/>
  <c r="H102" i="16"/>
  <c r="K102" i="16" s="1"/>
  <c r="K101" i="16"/>
  <c r="K100" i="16"/>
  <c r="H99" i="16"/>
  <c r="K99" i="16" s="1"/>
  <c r="K98" i="16"/>
  <c r="K97" i="16"/>
  <c r="K96" i="16"/>
  <c r="K95" i="16"/>
  <c r="K94" i="16"/>
  <c r="K93" i="16"/>
  <c r="H92" i="16"/>
  <c r="K91" i="16"/>
  <c r="K90" i="16"/>
  <c r="K89" i="16"/>
  <c r="K87" i="16"/>
  <c r="K86" i="16"/>
  <c r="K85" i="16"/>
  <c r="K83" i="16"/>
  <c r="K81" i="16"/>
  <c r="K80" i="16"/>
  <c r="K79" i="16"/>
  <c r="H78" i="16"/>
  <c r="K77" i="16"/>
  <c r="K76" i="16"/>
  <c r="K75" i="16"/>
  <c r="K74" i="16"/>
  <c r="H73" i="16"/>
  <c r="K72" i="16"/>
  <c r="K73" i="16" s="1"/>
  <c r="J64" i="16"/>
  <c r="I64" i="16"/>
  <c r="J58" i="16"/>
  <c r="I58" i="16"/>
  <c r="K32" i="16" l="1"/>
  <c r="H109" i="16"/>
  <c r="H110" i="16" s="1"/>
  <c r="J65" i="16"/>
  <c r="K92" i="16"/>
  <c r="K39" i="16" s="1"/>
  <c r="K78" i="16"/>
  <c r="K34" i="16" s="1"/>
  <c r="K109" i="16"/>
  <c r="K43" i="16" s="1"/>
  <c r="K147" i="16"/>
  <c r="K137" i="16"/>
  <c r="K33" i="16"/>
  <c r="L137" i="16"/>
  <c r="K38" i="16" l="1"/>
  <c r="K110" i="16"/>
  <c r="K47" i="16"/>
  <c r="K48" i="16" l="1"/>
  <c r="F13" i="16" s="1"/>
  <c r="H13" i="16" s="1"/>
</calcChain>
</file>

<file path=xl/sharedStrings.xml><?xml version="1.0" encoding="utf-8"?>
<sst xmlns="http://schemas.openxmlformats.org/spreadsheetml/2006/main" count="483" uniqueCount="319">
  <si>
    <t>Nombre:</t>
  </si>
  <si>
    <t>Cargo:</t>
  </si>
  <si>
    <t>Teléfono(s) con clave de larga distancia:</t>
  </si>
  <si>
    <t>Dirección de correo electrónico:</t>
  </si>
  <si>
    <t>Página Web donde se informará del ejercicio del recurso:</t>
  </si>
  <si>
    <t>Concepto</t>
  </si>
  <si>
    <t>Costo unitario $</t>
  </si>
  <si>
    <t>Total</t>
  </si>
  <si>
    <t>Breve justificación</t>
  </si>
  <si>
    <t>Datos del responsable del proyecto</t>
  </si>
  <si>
    <t>Nombre del proyecto:</t>
  </si>
  <si>
    <t>Justificación del Proyecto:</t>
  </si>
  <si>
    <t>Objetivo general:</t>
  </si>
  <si>
    <t>Meta Académica del proyecto:</t>
  </si>
  <si>
    <t>Objetivo particular</t>
  </si>
  <si>
    <t>Meta</t>
  </si>
  <si>
    <t>Acción</t>
  </si>
  <si>
    <t>Descripción</t>
  </si>
  <si>
    <t>Cantidad requerida</t>
  </si>
  <si>
    <t>Unidad de medida</t>
  </si>
  <si>
    <t>Justificación</t>
  </si>
  <si>
    <t>Fecha programada para conclusión de la acción</t>
  </si>
  <si>
    <t>Monto total solicitado para esta acción:</t>
  </si>
  <si>
    <t>Sede</t>
  </si>
  <si>
    <t>Municipio</t>
  </si>
  <si>
    <t>Fecha tentativa de conclusión de la obra programada</t>
  </si>
  <si>
    <t>Observaciones</t>
  </si>
  <si>
    <t>Programas Nuevos</t>
  </si>
  <si>
    <t>Matrícula proyectada</t>
  </si>
  <si>
    <t>TOTAL</t>
  </si>
  <si>
    <t>Programas Existentes</t>
  </si>
  <si>
    <t>Matrícula total proyectada</t>
  </si>
  <si>
    <t>Total de Programa(s) Educativo (s) que serán beneficiado(s) con la ejecución del proyecto</t>
  </si>
  <si>
    <t>Lic.</t>
  </si>
  <si>
    <t>Nuevos PE propuestos</t>
  </si>
  <si>
    <t>Responsable del proyecto</t>
  </si>
  <si>
    <t>Responsable de la IES</t>
  </si>
  <si>
    <t xml:space="preserve">Notas: </t>
  </si>
  <si>
    <t>metro</t>
  </si>
  <si>
    <t>Bases de datos</t>
  </si>
  <si>
    <r>
      <t>m</t>
    </r>
    <r>
      <rPr>
        <vertAlign val="superscript"/>
        <sz val="10"/>
        <color indexed="8"/>
        <rFont val="Calibri"/>
        <family val="2"/>
      </rPr>
      <t>2</t>
    </r>
  </si>
  <si>
    <t>Conectividad</t>
  </si>
  <si>
    <t>pieza(s)</t>
  </si>
  <si>
    <t>Construcción Obra nueva</t>
  </si>
  <si>
    <t>paquete(s)</t>
  </si>
  <si>
    <t>Construcción Finalizar obra</t>
  </si>
  <si>
    <t>licencia(s)</t>
  </si>
  <si>
    <t>Construcción Continuación de obra</t>
  </si>
  <si>
    <t>contrato(s)</t>
  </si>
  <si>
    <t>Construcción Ampliación</t>
  </si>
  <si>
    <t>Construcción Mejora</t>
  </si>
  <si>
    <t>otra(s)</t>
  </si>
  <si>
    <t>Construcción Remodelación</t>
  </si>
  <si>
    <t>Construcción Adecuación</t>
  </si>
  <si>
    <t>Construcción Mantenimiento</t>
  </si>
  <si>
    <t>Equipamiento de Espacio Educativo</t>
  </si>
  <si>
    <t>Equipamiento de Espacio de Apoyo Educativo</t>
  </si>
  <si>
    <t>Equipamiento de Espacio de Complementario</t>
  </si>
  <si>
    <t>Equipamiento de Servicios Generales</t>
  </si>
  <si>
    <t>Equipo científico</t>
  </si>
  <si>
    <t>Equipo de cómputo</t>
  </si>
  <si>
    <t>Equipo de soporte</t>
  </si>
  <si>
    <t>Equipo de telefonía</t>
  </si>
  <si>
    <t>Equipo de video-proyección</t>
  </si>
  <si>
    <t>Equipo deportivo</t>
  </si>
  <si>
    <t>Equipo médico</t>
  </si>
  <si>
    <t>Equipo para aulas</t>
  </si>
  <si>
    <t>Equipo y materiales de laboratorios y talleres</t>
  </si>
  <si>
    <t>Materiales</t>
  </si>
  <si>
    <t>Materiales de laboratorio</t>
  </si>
  <si>
    <t>Mobiliario</t>
  </si>
  <si>
    <t>Mobiliario aulas</t>
  </si>
  <si>
    <t>Mobiliario cubículos</t>
  </si>
  <si>
    <t>Mobiliario laboratorios</t>
  </si>
  <si>
    <t>Servicios WEB</t>
  </si>
  <si>
    <t>Software</t>
  </si>
  <si>
    <t>Datos del responsable operativo del proyecto</t>
  </si>
  <si>
    <t>Cve 911</t>
  </si>
  <si>
    <t>Nombre del PE</t>
  </si>
  <si>
    <t>Escuela/Facultad/DES</t>
  </si>
  <si>
    <t>Nombre Esc/Fac/DES</t>
  </si>
  <si>
    <t>Número de Meta</t>
  </si>
  <si>
    <t>Número de Acción</t>
  </si>
  <si>
    <t>12. Realizar una descripción sintética de la justificación del objetivo particular, meta y su correspondiente acción.</t>
  </si>
  <si>
    <t>Monto total solicitado para esta acción</t>
  </si>
  <si>
    <t>Beneficiarios</t>
  </si>
  <si>
    <t>Impacto</t>
  </si>
  <si>
    <t>Subsecretaría de Educación Superior</t>
  </si>
  <si>
    <t>Instructivo para el llenado del formato para la presentación de proyecto</t>
  </si>
  <si>
    <t>Descripción de la obra</t>
  </si>
  <si>
    <r>
      <t>m</t>
    </r>
    <r>
      <rPr>
        <b/>
        <vertAlign val="superscript"/>
        <sz val="12"/>
        <rFont val="Arial"/>
        <family val="2"/>
      </rPr>
      <t xml:space="preserve">2 
</t>
    </r>
    <r>
      <rPr>
        <b/>
        <sz val="12"/>
        <rFont val="Arial"/>
        <family val="2"/>
      </rPr>
      <t>programados</t>
    </r>
  </si>
  <si>
    <r>
      <t xml:space="preserve">10. Describir la </t>
    </r>
    <r>
      <rPr>
        <b/>
        <sz val="11"/>
        <color indexed="8"/>
        <rFont val="Arial"/>
        <family val="2"/>
      </rPr>
      <t>Acción</t>
    </r>
    <r>
      <rPr>
        <sz val="11"/>
        <color indexed="8"/>
        <rFont val="Arial"/>
        <family val="2"/>
      </rPr>
      <t xml:space="preserve"> concreta a realizar, alineada a la meta correspondiente, procurando un máximo de 4 por cada meta a alcanzar. Se deberá asignar el número consecutivo que le corresponda (ejemplo: 1.1.1, 1.1.2, 2.1.1, etc.)</t>
    </r>
  </si>
  <si>
    <r>
      <t xml:space="preserve">14.  Realizar  la </t>
    </r>
    <r>
      <rPr>
        <b/>
        <sz val="11"/>
        <color indexed="8"/>
        <rFont val="Arial"/>
        <family val="2"/>
      </rPr>
      <t>Descripción del equipamiento a adquirir correspondientes al objetivo particular 1 planteado</t>
    </r>
    <r>
      <rPr>
        <sz val="11"/>
        <color indexed="8"/>
        <rFont val="Arial"/>
        <family val="2"/>
      </rPr>
      <t>. Asignándole un número consecutivo a cada entrada (ejemplo: 1.1.1, 1.2.1, 1.2.2, etc.). Asimismo, se deberán especificar uno a uno los requerimientos referidos en cada apartado, (concepto, costo unitario, cantidad requerida, unidad de medida, justificación, etc.)</t>
    </r>
  </si>
  <si>
    <r>
      <t>16.   Realizar  la</t>
    </r>
    <r>
      <rPr>
        <b/>
        <sz val="11"/>
        <color indexed="8"/>
        <rFont val="Arial"/>
        <family val="2"/>
      </rPr>
      <t xml:space="preserve"> Descripción del equipamiento a adquirir correspondientes al objetivo particular 2 planteado</t>
    </r>
    <r>
      <rPr>
        <sz val="11"/>
        <color indexed="8"/>
        <rFont val="Arial"/>
        <family val="2"/>
      </rPr>
      <t>. Asignándole un número consecutivo a cada entrada (ejemplo: 2.1.1, 2.1.2, 2.2.2, etc.). Asimismo, se deberán especificar uno a uno los requerimientos referidos en cada apartado, (concepto, costo unitario, cantidad requerida, unidad de medida, justificación, etc.)</t>
    </r>
  </si>
  <si>
    <r>
      <t xml:space="preserve">18.  Listar los programas educativos </t>
    </r>
    <r>
      <rPr>
        <b/>
        <sz val="11"/>
        <color indexed="8"/>
        <rFont val="Arial"/>
        <family val="2"/>
      </rPr>
      <t>EXISTENTES</t>
    </r>
    <r>
      <rPr>
        <sz val="11"/>
        <color indexed="8"/>
        <rFont val="Arial"/>
        <family val="2"/>
      </rPr>
      <t xml:space="preserve">  que serán apoyados con la ejecución del proyecto y su clave de registro en el formato 911, en caso de que aplique, e indicar la proyección de la matrícula total de alumnos para cada uno de ellos.</t>
    </r>
  </si>
  <si>
    <r>
      <t>2. Los números entre paréntesis que aparecen en el Formato y que sirven para identificar los numerales de este instructivo, deberán omitirse para la exhibición del documento ante la SES</t>
    </r>
    <r>
      <rPr>
        <sz val="11"/>
        <color indexed="8"/>
        <rFont val="Arial"/>
        <family val="2"/>
      </rPr>
      <t xml:space="preserve">. </t>
    </r>
  </si>
  <si>
    <t>1. Incluir el nombre completo de la Institución de Educación Superior.</t>
  </si>
  <si>
    <t>5. Incluir de manera breve la justificación general del proyecto.</t>
  </si>
  <si>
    <t>11. Incluir el monto total solicitado al Gobierno Federal por cada una de las acciones propuestas.</t>
  </si>
  <si>
    <r>
      <t xml:space="preserve">13.  Indicar  la </t>
    </r>
    <r>
      <rPr>
        <b/>
        <sz val="11"/>
        <color indexed="8"/>
        <rFont val="Arial"/>
        <family val="2"/>
      </rPr>
      <t>Descripción de la obra a realizarse del objetivo particular 1</t>
    </r>
    <r>
      <rPr>
        <sz val="11"/>
        <color indexed="8"/>
        <rFont val="Arial"/>
        <family val="2"/>
      </rPr>
      <t>. Asignándole un número consecutivo a cada entrada (ejemplo: 1.1.1, 1.2.1, 1.2.2,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r>
  </si>
  <si>
    <r>
      <t xml:space="preserve">15.   Indicar  la </t>
    </r>
    <r>
      <rPr>
        <b/>
        <sz val="11"/>
        <color indexed="8"/>
        <rFont val="Arial"/>
        <family val="2"/>
      </rPr>
      <t>Descripción de la obra a realizarse del objetivo particular 2.</t>
    </r>
    <r>
      <rPr>
        <sz val="11"/>
        <color indexed="8"/>
        <rFont val="Arial"/>
        <family val="2"/>
      </rPr>
      <t xml:space="preserve"> Asignándole un número consecutivo a cada entrada (ejemplo: 2.1.1, 2.1.2, 2.2.2,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r>
  </si>
  <si>
    <t>Nota: El punto 13 al 16 se repiten, esto es, según el número de objetivos particulares propuestos (máximo 4) en cada proyecto.</t>
  </si>
  <si>
    <r>
      <t xml:space="preserve">17. Listar los programas educativos </t>
    </r>
    <r>
      <rPr>
        <b/>
        <sz val="11"/>
        <color indexed="8"/>
        <rFont val="Arial"/>
        <family val="2"/>
      </rPr>
      <t>NUEVOS</t>
    </r>
    <r>
      <rPr>
        <sz val="11"/>
        <color indexed="8"/>
        <rFont val="Arial"/>
        <family val="2"/>
      </rPr>
      <t xml:space="preserve">  que se ofertarán con la ejecución del proyecto y su clave de registro en el formato 911 (en caso de que aplique), especificar la información requerida en cada uno de los apartados por cada PE relacionado, asimismo indicar la proyección de la matrícula de nuevos alumnos para cada uno de ellos.</t>
    </r>
  </si>
  <si>
    <t>4. Es indispensable mantener el tipo y tamaño de la fuente del formato sin modificaciones, para garantizar la legibilidad del contenido.</t>
  </si>
  <si>
    <t>3. Omitir la captura de la información en mayúsculas.</t>
  </si>
  <si>
    <t>Cuadro resumen del proyecto</t>
  </si>
  <si>
    <t>Denominación de la Obra</t>
  </si>
  <si>
    <t>Teléfono(s):</t>
  </si>
  <si>
    <t>EQUIPAMIENTO</t>
  </si>
  <si>
    <r>
      <t xml:space="preserve">Matrícula total, estudiantes en los </t>
    </r>
    <r>
      <rPr>
        <b/>
        <sz val="12"/>
        <color indexed="8"/>
        <rFont val="Arial"/>
        <family val="2"/>
      </rPr>
      <t>NUEVOS</t>
    </r>
    <r>
      <rPr>
        <sz val="12"/>
        <color indexed="8"/>
        <rFont val="Arial"/>
        <family val="2"/>
      </rPr>
      <t xml:space="preserve"> programas educativos materia del proyecto  </t>
    </r>
  </si>
  <si>
    <r>
      <t xml:space="preserve">Matrícula total, estudiantes en los programas educativos </t>
    </r>
    <r>
      <rPr>
        <b/>
        <sz val="12"/>
        <color indexed="8"/>
        <rFont val="Arial"/>
        <family val="2"/>
      </rPr>
      <t>EXISTENTES,</t>
    </r>
    <r>
      <rPr>
        <sz val="12"/>
        <color indexed="8"/>
        <rFont val="Arial"/>
        <family val="2"/>
      </rPr>
      <t xml:space="preserve"> materia del proyecto  </t>
    </r>
  </si>
  <si>
    <t>Número de empleos que se generarán con la realización del proyecto:</t>
  </si>
  <si>
    <t>Número de académicos beneficiados con la realización del proyecto:</t>
  </si>
  <si>
    <t>TSU o PA</t>
  </si>
  <si>
    <t>Nota  principal: Este Formato no es limitativo, por lo tanto, puede adjuntarse información complementaria que sustente el Proyecto (Anexos estadísticos, estudios de factibilidad, memorias gráficas u otros).</t>
  </si>
  <si>
    <t>4. Anotar el costo total solicitado por rubro para el proyecto.</t>
  </si>
  <si>
    <r>
      <t xml:space="preserve">9. Describir el nombre de la </t>
    </r>
    <r>
      <rPr>
        <b/>
        <sz val="11"/>
        <color indexed="8"/>
        <rFont val="Arial"/>
        <family val="2"/>
      </rPr>
      <t>Meta</t>
    </r>
    <r>
      <rPr>
        <sz val="11"/>
        <color indexed="8"/>
        <rFont val="Arial"/>
        <family val="2"/>
      </rPr>
      <t xml:space="preserve"> a alcanzar, procurando un máximo de 4 por cada objetivo particular e indicar el número consecutivo que le corresponda (ejemplo: 1.1, 1.2, 2.1, etc.)</t>
    </r>
  </si>
  <si>
    <r>
      <t xml:space="preserve">(Anotar la </t>
    </r>
    <r>
      <rPr>
        <b/>
        <sz val="12"/>
        <color indexed="8"/>
        <rFont val="Arial"/>
        <family val="2"/>
      </rPr>
      <t>MATRÍCULA TOTAL</t>
    </r>
    <r>
      <rPr>
        <sz val="12"/>
        <color indexed="8"/>
        <rFont val="Arial"/>
        <family val="2"/>
      </rPr>
      <t xml:space="preserve"> por ciclo escolar que se espera atender con recursos del programa)</t>
    </r>
  </si>
  <si>
    <r>
      <rPr>
        <b/>
        <sz val="12"/>
        <color indexed="8"/>
        <rFont val="Arial"/>
        <family val="2"/>
      </rPr>
      <t>Nivel</t>
    </r>
    <r>
      <rPr>
        <sz val="12"/>
        <color indexed="8"/>
        <rFont val="Arial"/>
        <family val="2"/>
      </rPr>
      <t xml:space="preserve">
1= TSU o PA;
2= Lic.</t>
    </r>
  </si>
  <si>
    <r>
      <t xml:space="preserve">Opción Educativa
</t>
    </r>
    <r>
      <rPr>
        <sz val="12"/>
        <color rgb="FF000000"/>
        <rFont val="Arial"/>
        <family val="2"/>
      </rPr>
      <t>I. Presencial;
II. En línea o virtual; 
III. Abierta y a distancia;</t>
    </r>
  </si>
  <si>
    <r>
      <rPr>
        <b/>
        <sz val="12"/>
        <color indexed="8"/>
        <rFont val="Arial"/>
        <family val="2"/>
      </rPr>
      <t>Modalidad Educativa</t>
    </r>
    <r>
      <rPr>
        <sz val="12"/>
        <color indexed="8"/>
        <rFont val="Arial"/>
        <family val="2"/>
      </rPr>
      <t xml:space="preserve">
1= Escolarizada
2= No escolarizada
3= Mixta
4=Dual
5= Otra. Indicar</t>
    </r>
  </si>
  <si>
    <t>2026-2027</t>
  </si>
  <si>
    <t>PE de pregrado existentes</t>
  </si>
  <si>
    <t>21. Indicar el número de Programas Educativos de Pregrado (TSU/PA y Lic.) existentes, materia del Proyecto, mismos que deberán ser consistentes con la lista de PE referidos en el numeral 18.</t>
  </si>
  <si>
    <t>22. Anotar el número total de empleos que se generarán con la realización del proyecto.</t>
  </si>
  <si>
    <t>23. Número total de académicos beneficiados con la realización del proyecto.</t>
  </si>
  <si>
    <t>24. Anotar nombre, firma y cargo del responsable del proyecto de la Institución de Educación Superior.</t>
  </si>
  <si>
    <t>25.  Nombre, firma y cargo de quien preside o representa a la Comisión Estatal de Planeación de la Educación Superior o instancia equivalente en la entidad federativa, y que da su aval al Proyecto para Expansión en la Oferta Educativa en Educación Superior, que en su caso corresponda.</t>
  </si>
  <si>
    <r>
      <rPr>
        <b/>
        <sz val="12"/>
        <color theme="1"/>
        <rFont val="Arial"/>
        <family val="2"/>
      </rPr>
      <t>Modalidad 2.a)</t>
    </r>
    <r>
      <rPr>
        <sz val="12"/>
        <color theme="1"/>
        <rFont val="Arial"/>
        <family val="2"/>
      </rPr>
      <t xml:space="preserve"> Creación de nuevos programas educativos</t>
    </r>
  </si>
  <si>
    <r>
      <rPr>
        <b/>
        <sz val="12"/>
        <color theme="1"/>
        <rFont val="Arial"/>
        <family val="2"/>
      </rPr>
      <t>Modalidad 2. b)</t>
    </r>
    <r>
      <rPr>
        <sz val="12"/>
        <color theme="1"/>
        <rFont val="Arial"/>
        <family val="2"/>
      </rPr>
      <t xml:space="preserve"> Incremento de Matrícula en Programas Educativos de TSU o Profesional asociado y Licenciatura que aún no cuentan con al menos una generación de egresados (programas de reciente creación)</t>
    </r>
  </si>
  <si>
    <r>
      <rPr>
        <b/>
        <sz val="12"/>
        <color theme="1"/>
        <rFont val="Arial"/>
        <family val="2"/>
      </rPr>
      <t>Modalidad 3.</t>
    </r>
    <r>
      <rPr>
        <sz val="12"/>
        <color theme="1"/>
        <rFont val="Arial"/>
        <family val="2"/>
      </rPr>
      <t xml:space="preserve"> Proyectos de Equipamiento</t>
    </r>
  </si>
  <si>
    <r>
      <t xml:space="preserve">Obra
</t>
    </r>
    <r>
      <rPr>
        <b/>
        <sz val="10"/>
        <color theme="1"/>
        <rFont val="Arial"/>
        <family val="2"/>
      </rPr>
      <t>(pesos)</t>
    </r>
  </si>
  <si>
    <t>Programa Educativo
(pesos)</t>
  </si>
  <si>
    <t>Equipamiento
(pesos)</t>
  </si>
  <si>
    <t>Total (pesos)</t>
  </si>
  <si>
    <r>
      <rPr>
        <b/>
        <sz val="12"/>
        <color theme="1"/>
        <rFont val="Arial"/>
        <family val="2"/>
      </rPr>
      <t>Modalidad 1</t>
    </r>
    <r>
      <rPr>
        <sz val="12"/>
        <color theme="1"/>
        <rFont val="Arial"/>
        <family val="2"/>
      </rPr>
      <t>. Ampliación de nueva (s) escuelas, planteles o unidades foráneas</t>
    </r>
    <r>
      <rPr>
        <sz val="12"/>
        <color indexed="8"/>
        <rFont val="Arial"/>
        <family val="2"/>
      </rPr>
      <t>:</t>
    </r>
  </si>
  <si>
    <t>Costo total del Proyecto 2026
(Por rubro)</t>
  </si>
  <si>
    <t>Recurso total solicitado 2026</t>
  </si>
  <si>
    <t>Recurso solicitado 2026</t>
  </si>
  <si>
    <t>2027-2028</t>
  </si>
  <si>
    <t>Matrícula Total 
2025-2026</t>
  </si>
  <si>
    <t>Matrícula TOTAL del ciclo actual  (nivel profesional y modalidades educativas):</t>
  </si>
  <si>
    <t>Programa presupuestal U079 "Expansión de la Educación Media Superior y Superior" (Tipo Superior), Ejercicio Fiscal 2026</t>
  </si>
  <si>
    <t>2. Registrar el nombre completo del proyecto presentado para su dictaminación, este no deberá ser el nombre del Programa federal.</t>
  </si>
  <si>
    <t>3. Seleccionar en los espacios en blanco correspondientes, las modalidades aplicables al proyecto.</t>
  </si>
  <si>
    <t>6. Establecer el objetivo general del proyecto, su definición también será congruente con los rubros solicitados (Obra  y/o  Equipamiento, etc) y hacer referencia al o los programas educativos que serán atendidos y a su matrícula.</t>
  </si>
  <si>
    <t xml:space="preserve">7. En este apartado se anotará el número total de programas educativos (PE) que serán beneficiados con recursos del Programa (PE nuevos y existentes), así como la suma de todos los incrementos de matrícula en los PE para los cuales se solicita el apoyo. En los siguientes espacios se deberá anotar la matrícula total registrada en el Formato 911 del ciclo escolar 2025-2026, enseguida la matrícula total proyectada para el ciclo escolar 2026-2027, así como para el ciclo escolar 2027-2028. (Únicamente para los programas educativos que serán beneficiados con la ejecución del Proyecto). Los datos tienen que ser consistentes con los totales que reporten las tablas de información en los numerales 17 y 18. </t>
  </si>
  <si>
    <r>
      <t xml:space="preserve">8. Plantear el (los) Objetivo(s) Particular(es) procurando un máximo de 4, indicándose con el número consecutivo que le corresponda (ejemplo: 1, 2, 3). Los Objetivos Particulares deberán estar referidos a las Modalidades de apoyo establecidas en el numeral VIII.1 </t>
    </r>
    <r>
      <rPr>
        <i/>
        <u/>
        <sz val="11"/>
        <color indexed="8"/>
        <rFont val="Arial"/>
        <family val="2"/>
      </rPr>
      <t>Lineamientos de Operación del Programa;</t>
    </r>
    <r>
      <rPr>
        <sz val="11"/>
        <color indexed="8"/>
        <rFont val="Arial"/>
        <family val="2"/>
      </rPr>
      <t xml:space="preserve"> para cada Modalidad de apoyo considerada/solicitada, deberá existir un Objetivo Particular diferenciado.</t>
    </r>
  </si>
  <si>
    <t>19. Para el caso de instituciones que ya prestan servicios educativos, precisar el total de alumnos inscritos y reinscritos en el ciclo escolar 2025-2026, en programas educativos de nivel profesional, es decir, Técnico Superior Universitarios (TSU), Profesional Asociados (PA) y Licenciatura de cualquier modalidad  (Matrícula Total).</t>
  </si>
  <si>
    <t>20. Indicar el número de Programas Educativos Nuevos por Nivel que serán beneficiados con la ejecución del Proyecto, mismos que deberán ser consistentes con la lista de PE referidos en el numeral 17. Sólo pueden considerarse programas de nivel profesional.</t>
  </si>
  <si>
    <t>26. Nombre, firma y cargo del Rector(a) o Director(a) de la Institución de Educación Superior o en su caso la firma de aprobación por parte del órgano de gobierno de la institución o del correspondiente órgano colegiado de deliberación encargado del diseño de implementación y ejecución de las políticas públicas en materia de educación superior.</t>
  </si>
  <si>
    <t>1. El presente formato se ampliará con base en la información de cada proyecto, es importante señalar que independientemente del número de Modalidades de apoyo consideradas en el numeral VIII.1 de los Lineamientos de Operación del Programa, se tomará como un SÓLO PROYECTO. Una vez requisitado, éste deberá ser entregado en formato electrónico Excel y PDF con las firmas correspondientes.</t>
  </si>
  <si>
    <t>5. Es importante tener presente los requisitos establecidos en los Lineamientos de Operación del Programa para la presentación del proyecto en el marco del PROGRAMA PRESUPUESTARIO EXPANSIÓN DE LA EDUCACIÓN MEDIA SUPERIOR Y SUPERIOR, EJERCICIO FISCAL 2026. (EDUCACIÓN SUPERIOR), así como la documentación que deberá acompañar al proyecto al momento de su envío.</t>
  </si>
  <si>
    <t>Subtotal Objetivo 1</t>
  </si>
  <si>
    <t>Subtotal Objetivo 2</t>
  </si>
  <si>
    <t>OBRA</t>
  </si>
  <si>
    <t>*</t>
  </si>
  <si>
    <t xml:space="preserve">Posgrado </t>
  </si>
  <si>
    <t>Posgrado</t>
  </si>
  <si>
    <t>X</t>
  </si>
  <si>
    <r>
      <t xml:space="preserve">Por mi conducto y con base en los Lineamientos del </t>
    </r>
    <r>
      <rPr>
        <b/>
        <sz val="12"/>
        <rFont val="Arial"/>
        <family val="2"/>
      </rPr>
      <t>Programa presupuestario: Expansión de la Educación Media Superior y Superior (Educación Superior),</t>
    </r>
    <r>
      <rPr>
        <b/>
        <sz val="12"/>
        <color indexed="8"/>
        <rFont val="Arial"/>
        <family val="2"/>
      </rPr>
      <t xml:space="preserve"> </t>
    </r>
    <r>
      <rPr>
        <sz val="12"/>
        <color indexed="8"/>
        <rFont val="Arial"/>
        <family val="2"/>
      </rPr>
      <t>para el ejercicio fiscal 2026,</t>
    </r>
    <r>
      <rPr>
        <b/>
        <sz val="12"/>
        <color rgb="FF000000"/>
        <rFont val="Arial"/>
        <family val="2"/>
      </rPr>
      <t xml:space="preserve"> el Instituto Tecnológico de Oaxaca</t>
    </r>
    <r>
      <rPr>
        <sz val="12"/>
        <color indexed="8"/>
        <rFont val="Arial"/>
        <family val="2"/>
      </rPr>
      <t>, presenta para evaluación el proyecto con las características que a continuación se mencionan:</t>
    </r>
  </si>
  <si>
    <t xml:space="preserve">PROYECTO DIRIGIDO A: </t>
  </si>
  <si>
    <t>Silvia Santiago Cruz</t>
  </si>
  <si>
    <t xml:space="preserve">Directora </t>
  </si>
  <si>
    <t>552-909-6165</t>
  </si>
  <si>
    <t>dir_oaxaca@tecnm.mx</t>
  </si>
  <si>
    <t>Sofía Janeth Jiménez Ramírez</t>
  </si>
  <si>
    <t>Jefa del Depto. de Planeación Programación y Presupuestación</t>
  </si>
  <si>
    <t>951-218-5187</t>
  </si>
  <si>
    <t>http://www.itoaxaca.edu.mx</t>
  </si>
  <si>
    <t>pl_oaxaca@tecnm.mx</t>
  </si>
  <si>
    <r>
      <t xml:space="preserve">A través del programa, se apoyarán 10 programas educativos, </t>
    </r>
    <r>
      <rPr>
        <b/>
        <sz val="12"/>
        <color indexed="8"/>
        <rFont val="Arial"/>
        <family val="2"/>
      </rPr>
      <t>por lo que para el ciclo 2027-2028 la institución incrementará su matrícula en 710 estudiantes</t>
    </r>
    <r>
      <rPr>
        <sz val="12"/>
        <color indexed="8"/>
        <rFont val="Arial"/>
        <family val="2"/>
      </rPr>
      <t>; esto es, la institución pasará de 7719 estudiantes del ciclo escolar 2025-2026 a 8028 en el ciclo escolar 2026-2027 y 8429 estudiantes en el ciclo escolar 2027-2028.</t>
    </r>
  </si>
  <si>
    <t xml:space="preserve">1. Incrementar la matrícula de estudiantes de nuevo ingreso en los programas académicos de licenciatura
</t>
  </si>
  <si>
    <t>2. Contribuir a la permanencia de los estudiantes fortaleciendo las instalaciones académicas y ofreciendo la disponibilidad del equipamiento de vanguardia en su área de formación.</t>
  </si>
  <si>
    <t>5041400023</t>
  </si>
  <si>
    <t>Contador Público</t>
  </si>
  <si>
    <t>5071200006</t>
  </si>
  <si>
    <t>2</t>
  </si>
  <si>
    <t>Ingeniería Eléctrica</t>
  </si>
  <si>
    <t>Ingeniería Civil</t>
  </si>
  <si>
    <t>Ingeniería Industrial</t>
  </si>
  <si>
    <t>Ingeniería Mecánica</t>
  </si>
  <si>
    <t>Ingeniería en Gestión Empresarial</t>
  </si>
  <si>
    <t>Ingeniería Electrónica</t>
  </si>
  <si>
    <t>Ingeniería en Sistemas Computacionales</t>
  </si>
  <si>
    <t>Licenciatura en Administración</t>
  </si>
  <si>
    <t>Ingeniería Química</t>
  </si>
  <si>
    <t>Equipamiento estratégico del Centro de Simulación de Procesos, para la atención de la creciente demanda académica del Instituto Tecnológico de Oaxaca.</t>
  </si>
  <si>
    <t>Consolidar el Centro de Simulación de Procesos, mediante la modernización del equipamiento de los diferentes laboratorios del Instituto Tecnológico de Oaxaca, para optimizar la calidad de la enseñanza y el aprendizaje impulsando la equidad, la excelencia y la mejora continua, contribuyendo con la productividad nacional y el desarrollo sostenible.</t>
  </si>
  <si>
    <t>1</t>
  </si>
  <si>
    <t>I</t>
  </si>
  <si>
    <t>20DIT0002N</t>
  </si>
  <si>
    <t>Instituto Tecnológico de Oaxaca</t>
  </si>
  <si>
    <t>Oaxaca de Juárez</t>
  </si>
  <si>
    <t>Sofia Janeth Jiménez Ramírez</t>
  </si>
  <si>
    <t>2.1.1</t>
  </si>
  <si>
    <t xml:space="preserve"> Mufla de Banco Premium de 240 V. </t>
  </si>
  <si>
    <t>Pieza</t>
  </si>
  <si>
    <t>La Mufla de Banco Premium de 240 V., beneficiará a los estudiantes de Ingeniería Civil al realizar ensayos de ignición, calcinación y tratamiento térmico de materiales en condiciones controladas, replicando los procedimientos de laboratorio empleados en el ámbito profesional. La integración de este equipo en la formación académica, contribuirá al desarrollo de competencias técnicas avanzadas para la caracterización y control de materiales; de este modo, se impulsará la innovación, la sostenibilidad y la modernización en el sector de la construcción, para responder de manera responsable y eficiente a los desafíos nacionales e internacionales en materia de infraestructura y desarrollo sostenible.</t>
  </si>
  <si>
    <t xml:space="preserve"> Mufla  de  Banco  Premium  240V  50/60 Hz Camara HxWxD. 6. 8 pulgadas  x 12. 8  pulgadas  x  10  pulgadas  180  x  330  x 250 mm Car. Eléctricas. 240V 12. 9amps 50/60 Hz.</t>
  </si>
  <si>
    <t>Mufla Pequeña de Banco 120V 50/60 Hz Max. Temp. 2192 °F 1200 °C. Dimensiones de la Camara HxWxD. 5 pulgadas x 7 pulgadas x 10 pulgadas 130 x 180 x 250 mm Car. Eléctricas.120V 15 amps 150/60 Hz.</t>
  </si>
  <si>
    <t>Mufla Pequeña de    Banco de Máxima Temperatura: 2192 °F (1200 °C).</t>
  </si>
  <si>
    <t>La Mufla Pequeña de Banco de 1200 °C, beneficiará a los estudiantes de Ingeniería Civil al realizar ensayos de ignición, calcinación y tratamiento térmico de materiales en condiciones controladas, replicando los procedimientos de laboratorio empleados en el ámbito profesional. La integración de este equipo en la formación académica, contribuirá al desarrollo de competencias técnicas avanzadas para la caracterización y control de materiales; de este modo, se impulsará la innovación, la sostenibilidad y la modernización en el sector de la construcción, para responder de manera responsable y eficiente a los desafíos nacionales e internacionales en materia de infraestructura y desarrollo sostenible.</t>
  </si>
  <si>
    <t>Mufla Pequeña de Banco 240V 50/60 Hz Max. Temp. 2012 °F 1100 °C
Dimensiones de la Camara HxWxD. 4.25 pulgadas x 5 pulgadas x 6 pulgadas 108 x 127 x 152 mm Car. Eléctricas. 240V 6.3 amps 50/60 Hz.</t>
  </si>
  <si>
    <t>Mufla Pequeña de    Banco de Máxima Temperatura: 2012 °F (1100 °C).</t>
  </si>
  <si>
    <t>La Mufla Pequeña de Banco de 1100 °C, beneficiará a los estudiantes de Ingeniería Civil al realizar ensayos de ignición, calcinación y tratamiento térmico de materiales en condiciones controladas, replicando los procedimientos de laboratorio empleados en el ámbito profesional. La integración de este equipo en la formación académica, contribuirá al desarrollo de competencias técnicas avanzadas para la caracterización y control de materiales; de este modo, se impulsará la innovación, la sostenibilidad y la modernización en el sector de la construcción, para responder de manera responsable y eficiente a los desafíos nacionales e internacionales en materia de infraestructura y desarrollo sostenible.</t>
  </si>
  <si>
    <t>Mufla Pequeña de Banco 240V 50/60 Hz Max. Temp. 2192 °F 1200 °C. Dimensiones de la Camara HxWxD. 5 pulgadas x 7 pulgadas x 10 pulgadas 130 x 180 x 250 mm Car. Eléctricas. 240V 7.5amps 50/60 Hz.</t>
  </si>
  <si>
    <t>Baño de Agua Grande de Flujo 220V
50/60 Hz.</t>
  </si>
  <si>
    <t>Baño María Eléctrico (Baño de Agua Grande de Flujo 220 V.).</t>
  </si>
  <si>
    <t>El Baño María Eléctrico de flujo de 220 V., contribuirá con el fortalecimiento de la formación académica de la comunidad estudiantil de la Carrera de Ingeniería Civil, mediante su aplicación en el acondicionamiento de muestras de asfalto, suelos y concreto a temperaturas controladas. Esto posibilitará replicar las condiciones de preparación de probetas utilizadas en el ámbito profesional, lo que promoverá la adopción de procesos innovadores y sostenibles en la caracterización de materiales, para que los futuros profesionales, los apliquen en los nuevos retos de la infraestructura nacional e internacional en materia carretera y aeroportuaria, dentro del marco del Desarrollo Sostenible.</t>
  </si>
  <si>
    <t>Banco para Gravedad Especifica set 120 V 60 Hz.</t>
  </si>
  <si>
    <t>Banco para Gravedad Especifica de 120 V.</t>
  </si>
  <si>
    <t>El Banco para Gravedad Especifica de 120 V., fortalecerá a la comunidad estudiantil de la Carrera de Ingeniería Civil, mediante la adquisición de conocimientos, en la medición precisa de la densidad y composición de agregados y mezclas, replicando procedimientos de laboratorio utilizados en el control de calidad de materiales para obras de infraestructura, así también la incorporación de este equipo en las actividades académicas, impulsará el desarrollo de competencias técnicas orientadas a la optimización del uso de materiales y a la mejora del desempeño de las obras, lo que contribuirá con el fortalecimiento de infraestructura sostenible, resiliente e innovadora, en los ámbitos nacional e internacional en el sector carretero y aeroportuario.</t>
  </si>
  <si>
    <t>Banco para Gravedad Especifica set 220 V 50/60 Hz.</t>
  </si>
  <si>
    <t>Banco para Gravedad Especifica de 220 V.</t>
  </si>
  <si>
    <t>El Banco para Gravedad Especifica de 220 V., fortalecerá a la comunidad estudiantil de la Carrera de Ingeniería Civil, mediante la adquisición de conocimientos, en la medición precisa de la densidad y composición de agregados y mezclas, replicando procedimientos de laboratorio utilizados en el control de calidad de materiales para obras de infraestructura, así también la incorporación de este equipo en las actividades académicas, impulsará el desarrollo de competencias técnicas orientadas a la optimización del uso de materiales y a la mejora del desempeño de las obras, lo que contribuirá con el fortalecimiento de infraestructura sostenible, resiliente e innovadora, en los ámbitos nacional e internacional en el sector carretero y aeroportuario.</t>
  </si>
  <si>
    <t>Hornos de Banco para laboratorio Max. Temp. 300 °F 149 °C Descripción. Similar al anterior pero 230 V 50/60 Hz. Dimensiones Anch x Alt x Prof . Interior: 25.5 pulgadas x 20 pulgadas x 24 pulgadas 648 x 508 x 610 mm Total: 33 pulgadas x 24\ x 35.5 pulgadas 838 x 610 x 902 mm.</t>
  </si>
  <si>
    <t>Horno de Banco para Laboratorio de 230 V.</t>
  </si>
  <si>
    <t>El Horno de Banco para Laboratorio de 230 V., fortalecerá la formación integral de los estudiantes de la Carrera de Ingeniería Civil, mediante el secado y el tratamiento de muestras bajo condiciones controladas, replicando procesos de laboratorio esenciales para el análisis y la adecuada preparación de materiales de construcción, la incorporación de este equipo en las actividades académicas contribuirá al desarrollo de competencias técnicas orientadas al control de calidad, la eficiencia en el uso de materiales y la mejora del desempeño de las obras de infraestructura carretera, urbana e hídrica.</t>
  </si>
  <si>
    <t>Hornos de Banco para laboratorio. Max. Temp. 300 °F 149 °C Descripción. Versión con control digital del H-30140 serie E Dimensiones Anch x Alt x Prof . Interior: 25.5 pulgadas x 20 pulgadas x
24 pulgadas 648 x 508 x 610 mm Total: 33 pulgadas x 24\ x 35.5 pulgadas 838 x 610 x 902 mm.</t>
  </si>
  <si>
    <t>Horno de Banco para Laboratorio con Control Digital .</t>
  </si>
  <si>
    <t>El Horno de Banco para Laboratorio con Control Digital, fortalecerá la formación integral de los estudiantes de la Carrera de Ingeniería Civil, mediante el secado y el tratamiento de muestras bajo condiciones controladas, replicando procesos de laboratorio esenciales para el análisis y la adecuada preparación de materiales de construcción, la incorporación de este equipo en las actividades académicas contribuirá al desarrollo de competencias técnicas orientadas al control de calidad, la eficiencia en el uso de materiales y la mejora del desempeño de las obras de infraestructura carretera, urbana e hídrica.</t>
  </si>
  <si>
    <t>Hornos de Banco de Control Digital Serie E. Max. Temp. 300°F 149°C Descripción. Versión con control digital del H-30140 serie E Dimensiones Anch x Alt x Prof . Interior: 25.5 pulgadas x 20 pulgadas x 24 pulgadas 648 x 508 x 610 mm Total: 33 pulgadas x 24\ x 35.5 pulgadas 838 x 610 x 902 mm.</t>
  </si>
  <si>
    <t>Horno de Banco de Control Digital Serie E.</t>
  </si>
  <si>
    <t>Horno de Banco de Control Digital Serie E, fortalecerá la formación integral de los estudiantes de la Carrera de Ingeniería Civil, mediante el secado y el tratamiento de muestras bajo condiciones controladas, replicando procesos de laboratorio esenciales para el análisis y la adecuada preparación de materiales de construcción, la incorporación de este equipo en las actividades académicas contribuirá al desarrollo de competencias técnicas orientadas al control de calidad, la eficiencia en el uso de materiales y la mejora del desempeño de las obras de infraestructura carretera, urbana e hídrica.</t>
  </si>
  <si>
    <t>Revolvedora de concreto, marca cipsa maxi 10 de 1 saco, olla de metal, motor a gasolina honda de 9hp.</t>
  </si>
  <si>
    <t>Revolvedora de concreto de 1 saco.</t>
  </si>
  <si>
    <t>La Revolvedora de concreto de 1 saco, permitirá fortalecer la formación práctica de los estudiantes de la Carrera de Ingeniería Civil, al realizar mezclas de concreto en condiciones similares a las del ámbito profesional. La incorporación de este equipo en las prácticas de laboratorio contribuirá con el desarrollo de habilidades técnicas, así como del aprendizaje y la mejora del desempeño académico, lo que preparará de una mejor manera, a los futuros egresados, para su participación en obras y proyectos de infraestructura de los sectores ferroviario, carretero, urbano e hídrico.</t>
  </si>
  <si>
    <t>2.2.1</t>
  </si>
  <si>
    <t>GNSS RTK V30 Plus base + radio largo alcance: le incluye: hi-target antena v30 plus 5w, ht short connecting rod pole, cable pw4 alimentacion ext radio alta potencia hi target, cable dg3 comunicación radio-gps hi-target, radio externo hi-target compatible con satel, paquete accesorios radio externo incluye: antena para radio ext., cable tnc-tnc hi-target y bolsa de transporte. Paquete Rover vRTK Cámara de replanteo en vivo y cámara para medición sin contacto, +800 canales, radio interno, todas las constelaciones, IHAND, INCLUYE: Hi-TARGET Antena VRTK, Controladora Android IHAND55 Disto incluye soft HS, SOPORTE PARA IHAND V500 – VRTK, HT-SURVEY POLE, Bipode con Funda Mca ApexSurvey.</t>
  </si>
  <si>
    <t>GNSS RTK V30 Plus.</t>
  </si>
  <si>
    <t>Equipo</t>
  </si>
  <si>
    <t>El sistema GNSS RTK V30 Plus, fortalecerá la formación integral del estudiantado de la Carrera de Ingeniería Civil, al realizar levantamientos topográficos con precisión centimétrica y posicionamiento en tiempo real, en condiciones equiparables a las del campo laboral, por lo que el uso y manejo de este tipo de equipo en las actividades prácticas contribuirá al desarrollo de habilidades técnicas en geodesia y georreferenciación, favoreciendo un aprendizaje práctico, para su participación en obras y proyectos de infraestructura de carácter nacional e internacional orientados al desarrollo sostenible del sector construcción.</t>
  </si>
  <si>
    <t>Matrice 4E con los siguientes accesorios: DJI Matrice 4E, 1 battery series m4/ batería de vuelo, dji rc plus2 control remoto, hub de carga, cargador, cable de alimentación, cable usb a-c, cable usb c-c, modulo rtk, 3x pares de hélices, palanca de extracción, 1 año de dji care, capacitación de vuelo: capacitación teórica y práctica de vuelo y uso del dron, duración de 15 hrs y para capacidad de 2 personas por equipo.</t>
  </si>
  <si>
    <t>Dron DJI Matrice 4E.</t>
  </si>
  <si>
    <t>Los Drones DJI Matrice 4E, favorecerá la preparación académica de los estudiantes de Ingeniería Civil, al realizar levantamientos fotogramétricos, monitoreo de obras y captación de datos aéreos con tecnología de vanguardia,  promoviendo el uso de tecnologías innovadoras, la sostenibilidad ambiental y el desarrollo de infraestructuras resilientes, con lo cual los estudiantes podrán abordar retos reales relacionados con la planificación urbana, la gestión eficiente de recursos, el sector transporte y la adaptación al cambio climático, adquiriendo competencias que les posicionarán como profesionales comprometidos con el progreso social y nacional, así como con el cumplimiento de metas internacionales.</t>
  </si>
  <si>
    <t>Ferroscan PS 300 kit, Stock disponible al día de cotización, Tiempo de entrega nacional de 2 a 5 días dependiendo localidad., Batería B 12-30 Li-ion, Stock disponible al día de cotización, Tiempo de entrega nacional de 2 a 5 días dependiendo localidad, Cargador de batería C 4/12-50 115V caja, Sin Stock - Fecha estimada de arribo 23/03/2026
Tiempo de entrega nacional de 2 a 5 días dependiendo localidad.</t>
  </si>
  <si>
    <t xml:space="preserve"> Sistema Ferroscan PS 300.  </t>
  </si>
  <si>
    <t>Unidad</t>
  </si>
  <si>
    <t>El Sistema Ferroscan PS 300, fortalecerá el aprendizaje integral y práctico de los estudiantes de Ingeniería Civil, al permitirles identificar la posición, profundidad y recubrimiento de las varillas de refuerzo en elementos de concreto sin ocasionar daños, replicando técnicas avanzadas de diagnóstico estructural empleadas en obras reales. Lo que contribuirá con la formación de profesionales capaces de aplicar métodos innovadores para garantizar la seguridad, durabilidad y eficiencia en la infraestructura de todo tipo y a base de concreto. Asimismo, su incorporación en prácticas académicas fomentará el desarrollo de habilidades en evaluación no destructiva, contribuyendo a la modernización de los procesos constructivos, la sostenibilidad y la resiliencia de las edificaciones, elementos clave para el progreso nacional y el cumplimiento de los compromisos internacionales en materia de infraestructura, innovación y ciudades sostenibles.</t>
  </si>
  <si>
    <t>Parshall, embalaje en jaula de madera, embalaje en caja de cartón.</t>
  </si>
  <si>
    <t>Medidor Parshall de plástico reforzado con fibra de vidrio.</t>
  </si>
  <si>
    <t>El Medidor Parshall de plástico reforzado con fibra de vidrio, permitirá potenciar el aprendizaje de los estudiantes de Ingeniería Civil, al medir caudales en canales y sistemas hidráulicos, replicando condiciones de proyectos profesionales en los sectores de agua potable y saneamiento. La integración de este equipo en las prácticas de laboratorio fomentará el desarrollo de habilidades técnicas en hidráulica, promoviendo una gestión eficiente y sostenible de los recursos hídricos. De este modo, se prepará a los futuros ingenieros para afrontar los retos nacionales e internacionales en materia de agua y saneamiento, contribuyendo activamente a la modernización del sector hídrico, bajo criterios de responsabilidad social y ambiental.</t>
  </si>
  <si>
    <t>Carrete para Prueba de Resistividad con sensores para suelo.</t>
  </si>
  <si>
    <t>Carrete para Prueba de Resistividad.</t>
  </si>
  <si>
    <t>El Carrete para Prueba de Resistividad, permitirá el aprendizaje aplicado, a la comunidad estudiantil de la Carrera de Ingeniería Civil, al realizar mediciones precisas de la resistividad del suelo en estudios geofísicos y de cimentación, replicando las condiciones reales de proyectos de construcción. La integración de este equipo en las prácticas de laboratorio y campo impulsará el desarrollo de competencias técnicas esenciales, para la caracterización de suelos, alineando la formación académica hacia una gestión responsable y sostenible de las obras de infraestructura carretera, ferrovaria o hídrica, preparando a los futuros egresados, para afrontar los desafíos nacionales e internacionales en materia de desarrollo, modernización y resiliencia.</t>
  </si>
  <si>
    <t>Resipod medidor de resistividad del
concreto 1-1/2 pulgadas 38 mm.</t>
  </si>
  <si>
    <t>Resistivímetro de 38 mm.</t>
  </si>
  <si>
    <t>El Resistivímetro de 38 mm., permitirá impulsar el aprendizaje práctico, del alumnado de la Carrera de Ingeniería Civil, al medir con precisión la resistividad superficial del concreto, replicando las pruebas empleadas en proyectos reales, para evaluar la durabilidad y la protección contra la corrosión. La incorporación de este equipo en el trabajo experimental favorecerá el desarrollo de competencias técnicas clave, para garantizar infraestructuras más seguras y resilientes, al promover prácticas innovadoras y responsables que contribuirán a la modernización y sostenibilidad del sector construcción en los ámbitos nacional e internacional.</t>
  </si>
  <si>
    <t>Resipod medidor de resistividad del
concreto 50 mm.</t>
  </si>
  <si>
    <t>Resistivímetro de 50 mm.</t>
  </si>
  <si>
    <t>El Resistivímetro de 50 mm., permitirá impulsar el aprendizaje práctico, del alumnado de la Carrera de Ingeniería Civil, al medir con precisión la resistividad superficial del concreto, replicando las pruebas empleadas en proyectos reales para evaluar la durabilidad y la protección contra la corrosión. La incorporación de este equipo en el trabajo experimental favorecerá el desarrollo de competencias técnicas clave, para garantizar infraestructuras más seguras y resilientes, al promover prácticas innovadoras y responsables que contribuirán a la modernización y sostenibilidad del sector construcción en los ámbitos nacional e internacional.</t>
  </si>
  <si>
    <t>Rueda cargada  de  Hamburgo, digital, sistema  de  muestreo de   deformación   permanente del asfalto. importación.</t>
  </si>
  <si>
    <t>Rueda Cargada  de  Hamburgo.</t>
  </si>
  <si>
    <t xml:space="preserve"> La Rueda Cargada de Hamburgo, posibilitará el desarrollo del conocimiento práctico, al estudiantado de la Carrera de Ingeniería Civil, mediante su aplicación en la evaluación de la resistencia al ahuellamiento y a la deformación permanente de las mezclas asfálticas bajo condiciones controladas de carga y humedad en laboratorio. Lo que permitirá la reproducción de ensayos de control de alta calidad empleados en proyectos viales de gran escala, acercando a los estudiantes, a los estándares y prácticas del ámbito profesional, lo que contribuirá al desarrollo de competencias técnicas en el diseño, evaluación y mejora del desempeño de pavimentos flexibles, lo que favorecerá su aplicación en la construcción de infraestructura vial más durable, segura y eficiente.</t>
  </si>
  <si>
    <t>Dispositivo para ensayos de Tracción Indirecta Brasileño.</t>
  </si>
  <si>
    <t>Dispositivo para   Tracción Indirecta Brasileño.</t>
  </si>
  <si>
    <t>El Dispositivo para Tracción Indirecta Brasileño, fortalecerá la adquisición de conocimiento práctico, a los estudiantes de la Carrera de Ingeniería Civil, mediante su utilización en la determinación de la resistencia a la tracción indirecta del concreto a través del ensayo brasileño, replicando métodos de laboratorio ampliamente utilizados en el ámbito profesional y normativo, lo que favorecerá el desarrollo de competencias técnicas orientadas al control de calidad, la durabilidad y la seguridad de las obras de infraestructura carretera y urbana.</t>
  </si>
  <si>
    <t>Aditamento para Flexión de Vigas en prensa de 120 ton. NMX-C-191-ONNCE-2004.</t>
  </si>
  <si>
    <t>Aditamento para Flexión de Vigas.</t>
  </si>
  <si>
    <t>Los Aditamentos para Flexión de Vigas, contribuirán con la formación inregral del alumnado de la Carrera de Ingeniería Civil, mediante la realización de ensayos de flexión en vigas de concreto, replicando procedimientos de laboratorio utilizados en el ámbito profesional, para la determinación del módulo de ruptura. Con lo cual, se producirá la adquisición de conocimientos, sobre la aplicación de estos ensayos, en la evaluación del desempeño estructural y la calidad de los materiales empleados en las obras de infraestructura carretera y urbana.</t>
  </si>
  <si>
    <t>Localizador de Varillas o Pachometro Mini R-Meter.</t>
  </si>
  <si>
    <t>Pachometro Mini.</t>
  </si>
  <si>
    <t>Pachometro y/o Localizador de Varillas Electrónico.</t>
  </si>
  <si>
    <t>Pachometro Electrónico.</t>
  </si>
  <si>
    <t xml:space="preserve">
El Pachometro Electrónico, permitirá la adquisición de conocimientos prácticos, al estudiantado de la Carrera de Ingeniería Civil, mediante la medición no destructiva del recubrimiento de las barras de refuerzo, así como su ubicación en elementos de concreto, replicando métodos de inspección utilizados en el ámbito profesional, así también con la aplicación de esta tecnología en las actividades académicas, se favorecerá el desarrollo de competencias técnicas orientadas al control y mantenimiento de estructuras de concreto, promoviendo prácticas de diagnóstico eficientes y sostenibles, para el al desarrollo de infraestructura resiliente en los sectores hídrico, urbano y carretero.</t>
  </si>
  <si>
    <t>Dispositivo Ultrasónico indicador digital portátil para realizar pruebas no destructivas en concreto PUNDIT LAB + DE LA MARCA SCREENING EAGLE TECHNOLOGIES/PROCEQ, con una memoria interna capaz de almacenar más de 500 valores medidos que pueden ser revisados en el instrumento, con puerto USB para transferencia de datos, puedes ser operado con 4 baterías “AA” para una duración de más de 20 horas continuas de trabajo, dimensiones de 17.2 cms. x 5.5 cms. x 22.0 cms. con un peso de 1.316 kilogramos incluyendo baterías, temperatura de operación de -10°c a 60°c, para una humedad menor a 95% RH, no condensada. Modelo PUNDIT LAB + de la marca SCREENING EAGLE TECHNOLOGIES/PROCEQ. -Dispositivo indicador, dos transductores emisor/receptor de 54 Khz.. El equipo incluye: Dos cables BNC de 1.5 metros, Patrón de calibración, Cargador de batería con cable USB, Software de descarga directa de la página del fabricante, Maleta de transportación, Certificado de primera calibración con trazabilidad a estándares SCREENING EAGLE TECHNOLOGIES/PROCEQ.</t>
  </si>
  <si>
    <t>Dispositivo Ultrasónico Pundit LAB +.</t>
  </si>
  <si>
    <t>El Dispositivo Ultrasónico Pundit LAB +, permitirá fortalecer el aprendizaje integral de los estudiantes de la Carrera de Ingeniería Civil, mediante la aplicación práctica de conocimientos teóricos y criterios de seguridad estructural, sostenibilidad, control de calidad y mantenimiento preventivo en estructuras de concreto. Su utilización facilitará el desarrollo de prácticas de laboratorio y de campo con tecnología especializada, promoviendo una formación basada en la experiencia, el análisis técnico y la toma de decisiones fundamentadas. La incorporación de este equipo contribuirá al desarrollo de competencias profesionales en el manejo de herramientas, para la realización de pruebas no destructivas, ampliamente empleadas en el ejercicio profesional y en la industria de la construcción. De este modo, se consolidará la preparación académica de los futuros egresados, capacitándolos para afrontar de manera eficaz las nuevas problemáticas y áreas de oportunidad de los sectores urbano, carretero, ferroviario y de edificación, bajo un enfoque técnico, preventivo y sostenible.</t>
  </si>
  <si>
    <t>El Pachómetro Mini, permitirá la adquisición de conocimientos prácticos, al estudiantado de la Carrera de Ingeniería Civil, mediante la medición no destructiva del recubrimiento de las barras de refuerzo, así como su ubicación en elementos de concreto, replicando métodos de inspección utilizados en el ámbito profesional, así también con la aplicación de esta tecnología en las actividades académicas, se favorecerá el desarrollo de competencias técnicas orientadas al control y mantenimiento de estructuras de concreto, promoviendo prácticas de diagnóstico eficientes y sostenibles, para el desarrollo de infraestructura resiliente en los sectores hídrico, urbano y carretero.</t>
  </si>
  <si>
    <t xml:space="preserve">Mufla     Pequeña     de     Banco     120V 50/60 Hz Max.   Temp.   2012 °F 1100 °C. Dimensiones de la Camara HxWxD. 4. 25 pulgadas x 5  pulgadas  x  6  pulgadas 108  x  127  x  152  mm  Car.  Eléctricas. 120V 12 amps 50/60 Hz. </t>
  </si>
  <si>
    <t>Baño de Agua Grande de Flujo 110V 60 Hz.</t>
  </si>
  <si>
    <t>Baño María Eléctrico (Baño de Agua Grande de Flujo 110 V.).</t>
  </si>
  <si>
    <t>El Baño María Eléctrico de flujo de 110 V., contribuirá con el fortalecimiento de la formación académica de la comunidad estudiantil de la Carrera de Ingeniería Civil, mediante su aplicación en el acondicionamiento de muestras de asfalto, suelos y concreto a temperaturas controladas. Esto posibilitará replicar las condiciones de preparación de probetas utilizadas en el ámbito profesional, lo que promoverá la adopción de procesos innovadores y sostenibles en la caracterización de materiales, para que los futuros profesionales, los apliquen en los nuevos retos de la infraestructura nacional e internacional en materia carretera y aeroportuaria, dentro del marco del Desarrollo Sostenible.</t>
  </si>
  <si>
    <t>Hornos de Banco para laboratorio Max. Temp. 300 °F 149 °C. Descripción. Capacidad: 7 pies3 198 L. . Tiene controlador de temperatura tipo dial calibrado. 115 V 60 Hz 1100 W. Peso de envio: 180 Lbs. 68 Kg. Dimensiones Anch x Alt x Prof . Interior: 25.5 pulgadas x 20 pulgadas x 24 pulgadas 648 x 508 x 610 mm Total: 33 pulgadas x 24\ x 35.5 pulgadas 838 x 610 x 902 mm.</t>
  </si>
  <si>
    <t>Horno de Banco para Laboratorio de 115 V.</t>
  </si>
  <si>
    <t>El Horno de Banco para Laboratorio de 115 V., fortalecerá la formación integral de los estudiantes de la Carrera de Ingeniería Civil, mediante el secado y el tratamiento de muestras bajo condiciones controladas, replicando procesos de laboratorio esenciales para el análisis y la adecuada preparación de materiales de construcción, la incorporación de este equipo en las actividades académicas contribuirá al desarrollo de competencias técnicas orientadas al control de calidad, la eficiencia en el uso de materiales y la mejora del desempeño de las obras de infraestructura carretera, urbana e hídrica.</t>
  </si>
  <si>
    <t>Estación Total marca GeoMax Zoom50, de 5" de presición, accXess5, Teclado touch , alfanumérico, a color, med. Sin prisma 500m con un prisma 3000m, con 01 bateria, cargador, tripie de aluminio, bastón de2.15m prisma, tripie an la marca apex, Demo X-PAD Ultimate Survey/Build/GO por 30 días.</t>
  </si>
  <si>
    <t>Estación Total.</t>
  </si>
  <si>
    <t>Las Estaciones Totales, reforzarán la formación práctica de los estudiantes de Ingeniería Civil, al permitirles realizar replanteos y mediciones topográficas con elevada precisión y en entornos equiparables a los de los proyectos profesionales reales. Este equipo, empleado tanto en prácticas de laboratorio como en campo, facilitará la integración de tecnologías avanzadas, promoviendo el desarrollo de infraestructuras resilientes y sostenibles, así como de competencias técnicas en topografía, favoreciendo el aprendizaje y la preparación integral, para intervenir en obras y proyectos estratégicos de los sectores transporte, ferroviario, carretero o hídrico, bajo un enfoque de modernización, eficiencia y compromiso con la responsabilidad ambiental.</t>
  </si>
  <si>
    <t>La integración de drones con sensores 4T, constituye una plataforma móvil de telemetría y fotogrametría para la captura de datos en entornos industriales y estructurales. Estos dispositivos actúan como el sensor primario del Centro de Simulación, permitiendo que grupos numerosos de alumnos realicen levantamientos y monitoreo de infraestructura de forma acelerada, segura y precisa. Al reducir drásticamente el tiempo necesario para las prácticas de campo tradicionales, esta tecnología permite al Instituto incrementar la matrícula en programas de ingeniería, dotando a los egresados de competencias críticas en el manejo de sistemas autónomos y gemelos digitales bajo la Agenda 2030.</t>
  </si>
  <si>
    <t>Contar con laboratorios equipados en 2026, permitirá a los estudiantes realizar prácticas académicas en espacios óptimos, integrando teoría y práctica para fortalecer sus competencias técnicas y científicas, con lo cual se mejorará la calidad educativa, se fomentará la innovación y el trabajo colaborativo, así como se contribuirá con el desarrollo integral de los estudiantes, preparándolos mejor, para el entorno laboral y elevando el prestigio institucional.</t>
  </si>
  <si>
    <t>El equipamiento especializado de los laboratorios, para el año 2026 será clave, para mejorar la formación de los estudiantes, permitiéndoles aplicar conocimientos y desarrollar habilidades técnicas. Además, las instalaciones modernas impulsarán la innovación y la calidad educativa, preparando mejor a los estudiantes y futuros egresados, para el mercado laboral.</t>
  </si>
  <si>
    <t>1.1.1</t>
  </si>
  <si>
    <t>1.1.2</t>
  </si>
  <si>
    <t>Vehiculo aéreo no tripulado especializado para mapeo de imagenes, telemetria y laser con un  alcance de hasta 25 kms de transmisión un acercamiento de imagen de 112X , con cámara térmica de 48 megapixeles. Cámara gran angular de 48 MP, campo de visión 82° cámara de acercamiento de 48 mega pixeles Sistema transmisión hasta 25km  acercamiento óptico 112X. Sistema de archivos exFAT, Luz infrarroja cercana auxiliar. Módulo láser con rango de medición 1800 m. Cámara térmica de 640 x 512, con medición de punto, medición de área.  Estuche de uso rigido. y Batería Extra de Vuelo Inteligente.</t>
  </si>
  <si>
    <t>Vehículo aéreo no tripulado</t>
  </si>
  <si>
    <t>La adquisición del vehiculo aéreo no tripulado especializado representa la integración de tecnología de vanguardia en fotogrametría y telemetría térmica indispensable para la Ingeniería moderna. Esta plataforma no es un accesorio periférico, sino el sensor primario para la generación de nubes de puntos y modelos digitales de elevación con precisión centimétrica. Al contar con cámaras gran angular, acercamiento de 112X y sensores térmicos de alta resolución, este equipo permite al Instituto Tecnológico de Oaxaca transitar hacia la Ingeniería 4.0, cumpliendo con el Objetivo 9 de la Agenda 2030. Su pertinencia radica en la capacidad de capturar datos masivos de infraestructuras complejas y entornos naturales, los cuales alimentan directamente el Centro de Simulación de Procesos, permitiendo que los estudiantes desarrollen competencias en  inspección termográfica y gestión de activos, herramientas críticas demandadas por el Plan México en los sectores energético, de construcción y protección civil.</t>
  </si>
  <si>
    <t>1.2.1</t>
  </si>
  <si>
    <t>Aire acondicionado 2 tr, 220v</t>
  </si>
  <si>
    <t>Aire acondicionado 3 tr, 220v</t>
  </si>
  <si>
    <t>La implementación de equipos de aire acondicionado en el Centro de Simulación de Procesos permitirá mantener un ambiente confortable que facilite el desarrollo de las actividades académicas relacionadas con el uso de tecnologías de información y equipo especializado. Esto permitirá que los estudiantes realicen sus prácticas en condiciones adecuadas, favoreciendo su aprendizaje y mejorando su desempeño académico.</t>
  </si>
  <si>
    <t>N/A</t>
  </si>
  <si>
    <t>El Instituto Tecnológico de Oaxaca (ITO) está en una posición clave para impulsar el desarrollo socioeconómico regional a través del Programa U079, que modernizará sus programas educativos en sintonía con el Corredor Interoceánico del Istmo de Tehuantepec, alineándose con los objetivos del Plan México.
El equipamiento del Centro de Simulación de Procesos responderá a la creciente demanda académica, garantizando formación acorde a los estándares de la Industria 4.0. La modernización de estaciones de trabajo y la creación de una infraestructura de red robusta optimizarán el acceso a recursos de cómputo avanzado.
Además, la incorporación de equipos de última generación mejorará la recopilación de datos en prácticas de campo, mientras que la climatización y modernización de laboratorios asegurarán un entorno propicio para el aprendizaje. Por último, la adquisición de un autobús fortalecerá la conectividad entre el ITO y su Extensión Mitla, facilitando el acceso equitativo a la educación superior.</t>
  </si>
  <si>
    <t xml:space="preserve"> 1.1 Equipar el Centro de Simulación, mediante la adquisición de equipo tecnológico, consolidándolo como un espacio de aprendizaje que responde a las necesidades académicas actuales alineado al principio de educación de excelencia.</t>
  </si>
  <si>
    <t>1.2 Equipar el Centro de Simulación con sistemas y dispositivos que garanticen condiciones ambientales adecuadas y un entorno confortable.</t>
  </si>
  <si>
    <t>2.1 Contar con laboratorios debidamente equipados para el año 2026, que faciliten el desarrollo de las prácticas académicas, contribuyendo al fortalecimiento de la formación y al desarrollo académico de los estudiantes.</t>
  </si>
  <si>
    <r>
      <t xml:space="preserve">2.1.1 </t>
    </r>
    <r>
      <rPr>
        <sz val="12"/>
        <color rgb="FF000000"/>
        <rFont val="Arial"/>
        <family val="2"/>
      </rPr>
      <t>Suministrar e instalar equipos, para el Laboratorio de Ingeniería Civil</t>
    </r>
  </si>
  <si>
    <t>2.2 Contar con equipamiento especializado para el año 2026 en los laboratorios que permitan desarrollar proyectos relacionados con los programas educativos, fortaleciendo las competencias de los estudiantes mediante las prácticas de laboratorio, promoviendo el trabajo colaborativo e interdisciplinario dentro del entorno científico real.</t>
  </si>
  <si>
    <r>
      <t xml:space="preserve">2.2.1 </t>
    </r>
    <r>
      <rPr>
        <sz val="12"/>
        <color rgb="FF000000"/>
        <rFont val="Arial"/>
        <family val="2"/>
      </rPr>
      <t>Suministrar e instalar el equipo, para el Laboratorio de Ingeniería Civil</t>
    </r>
  </si>
  <si>
    <t>Compuerta de seguridad con funciones de corta fuego, ruteador, red privada virtual cuenta con licenciamiento incluido de protección contra amenazas que incluye actualizaciones de seguridad para realizar filtrado de contenido, AV,AS,IPS,Filtrado web, incluye sofware para actualizaciones firmware y soporte técnico cuenta con cuatro ranuras 25 GE SFP 28/10 GE SFP + de latencia ultra baja, 4 ranuras 10 GE SFP + / GE SFP, 8 ranuras GE SFP, 16 puertos RJ45 GE, 1 puerto GE para administración.</t>
  </si>
  <si>
    <t>Compuerta de seguridad con funciones de corta fuego, ruteador, red privada virtual</t>
  </si>
  <si>
    <t xml:space="preserve">Contar con una compuerta de enlace con funciones de cortafuegos permitirá fortalecer la seguridad, control y administración del tráfico de red dentro del centro de cómputo. Este dispositivo protege la infraestructura tecnológica frente a amenazas informáticas, accesos no autorizados o tráfico malicioso, garantizando que los equipos y la información utilizados en actividades académicas se mantengan seguros. Asimismo, permite regular el uso del internet y priorizar los servicios académicos, evitando la saturación del ancho de banda por aplicaciones no relacionadas con el proceso educativo.
</t>
  </si>
  <si>
    <t>Equipo mini Split convencional solo frio de 3 tr, 220v, unidad condensadora y unidad evaporadora, control remoto, gas refrigerante 410ª, 4 m kit de tuberia de alta y baja presión.</t>
  </si>
  <si>
    <t>Equipo mini Split convencional solo frio de 2 tr, 220v, unidad condensadora y unidad evaporadora, control remoto, gas refrigerante 410ª, 4 m kit de tuberia de alta y baja presión.</t>
  </si>
  <si>
    <t>Compactador giratorio para mezclas asfálticas</t>
  </si>
  <si>
    <t>Compactador giratorio</t>
  </si>
  <si>
    <t>El compactador giratorio, permitirá el desarrollo del conocimiento práctico, al estudiantado de la Carrera de Ingeniería Civil, mediante su aplicación en la evaluación de la resistencia al ahuellamiento y a la deformación permanente de las mezclas asfálticas bajo condiciones controladas de carga y humedad en laboratorio. Lo que permitirá la reproducción de ensayos de control de alta calidad empleados en proyectos viales de gran escala, acercando a los estudiantes, a los estándares y prácticas del ámbito profesional, lo que contribuirá al desarrollo de competencias técnicas en el diseño, evaluación y mejora del desempeño de pavimentos flexibles, lo que favorecerá su aplicación en la construcción de infraestructura vial más durable, segura y eficiente.</t>
  </si>
  <si>
    <t>Extintores portátil tipo  ABS de 6 KG polvo químico seco (PQS ), para combate inical de incendios clase: A,B y C</t>
  </si>
  <si>
    <t>Extintores portátil</t>
  </si>
  <si>
    <t>Pizarrón blanco para marcadores de borrado en seco, con marco de alumnio y charola porta marcadores, destinado para el uso en aulas y en espacios académicos.</t>
  </si>
  <si>
    <t>Pizarrón blanco</t>
  </si>
  <si>
    <r>
      <t xml:space="preserve">1.2.1 </t>
    </r>
    <r>
      <rPr>
        <sz val="12"/>
        <color rgb="FF000000"/>
        <rFont val="Arial"/>
        <family val="2"/>
      </rPr>
      <t>Instalar y renovar aires acondicionados, pizarrones y extintores</t>
    </r>
  </si>
  <si>
    <t>La adquisición de equipos de climatización, pizarrones y extintores para el Centro de Simulación de Procesos permitirá mejorar las condiciones ambientales, así como la seguridad  del espacio destinado a las actividades académicas, favoreciendo un entorno adecuado para el desarrollo de prácticas y el uso de equipo de cómputo especializado. Contar con condiciones térmicas adecuadas contribuye al bienestar y concentración de los estudiantes durante sus actividades formativas, fortaleciendo su desempeño académico. Asimismo, esta acción se alinea con los principios de calidad y mejora continua, al propiciar espacios educativos adecuados que favorezcan el aprendizaje y la formación integral de los estudiantes.</t>
  </si>
  <si>
    <t>La adquisición de estos extintores es una inversión fundamental en seguridad y prevención, en el centro de Simulación. Es un paso necesario para cumplir con los protocolos de protección civil, permitiendo que los estudiantes realicen sus prácticas en condiciones adecuadas, favoreciendo su aprendizaje y mejorando su desempeño académico, para asegurar que se cuenta con las herramientas indispensables para salvaguardar la vida y el patrimonio ante cualquier eventualidad.</t>
  </si>
  <si>
    <t>La adquisición de estos pizarrones representa una inversión estratégica en la eficiencia operativa. Al proporcionar una herramienta que centraliza y dinamiza la comunicación, estamos fortaleciendo la capacidad . Esto permitirá que los estudiantes asistan a clases en condiciones adecuadas, favoreciendo su aprendizaje y mejorando su desempeño académico.</t>
  </si>
  <si>
    <t>La implementación de una infraestructura de red robusta, basada en el estándar IEEE 802.1Q y equipada con switches gestionables, racks y sistemas de cableado estructurado, constituye el cimiento técnico indispensable para soportar el tráfico de datos masivos hacialos servidores  de Inteligencia Artificial. Esta acción se alinea con la soberanía tecnológica del Plan México y el Objetivo 9 de la Agenda 2030, al garantizar una conectividad de alta disponibilidad que elimina cuellos de botella y permite la segmentación segura de procesos multidisciplinarios. Al asegurar la estabilidad operativa del Centro de Simulación, este equipamiento facilita la escalabilidad de los servicios digitales, permitiendo el incremento de la matrícula proyectado al garantizar que grupos numerosos de estudiantes accedan simultáneamente a recursos de procesamiento pesado sin degradación del servicio, optimizando así la capacidad de atención académica del Instituto.</t>
  </si>
  <si>
    <r>
      <t xml:space="preserve">1.1.1 </t>
    </r>
    <r>
      <rPr>
        <sz val="12"/>
        <color rgb="FF000000"/>
        <rFont val="Arial"/>
        <family val="2"/>
      </rPr>
      <t>Adquirir y renovar el equipo de conectividad</t>
    </r>
  </si>
  <si>
    <r>
      <t xml:space="preserve">  </t>
    </r>
    <r>
      <rPr>
        <b/>
        <sz val="12"/>
        <color rgb="FF000000"/>
        <rFont val="Arial"/>
        <family val="2"/>
      </rPr>
      <t>1.1.2</t>
    </r>
    <r>
      <rPr>
        <sz val="12"/>
        <color rgb="FF000000"/>
        <rFont val="Arial"/>
        <family val="2"/>
      </rPr>
      <t xml:space="preserve"> Adquirir dispositivos de recolección masiva de datos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</si>
</sst>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quot;$&quot;* #,##0.00_-;_-&quot;$&quot;* &quot;-&quot;??_-;_-@_-"/>
    <numFmt numFmtId="43" formatCode="_-* #,##0.00_-;\-* #,##0.00_-;_-* &quot;-&quot;??_-;_-@_-"/>
    <numFmt numFmtId="164" formatCode="0.0"/>
    <numFmt numFmtId="165" formatCode="d/m/yyyy"/>
  </numFmts>
  <fonts count="31" x14ac:knownFonts="1">
    <font>
      <sz val="11"/>
      <color theme="1"/>
      <name val="Calibri"/>
      <family val="2"/>
      <scheme val="minor"/>
    </font>
    <font>
      <vertAlign val="superscript"/>
      <sz val="10"/>
      <color indexed="8"/>
      <name val="Calibri"/>
      <family val="2"/>
    </font>
    <font>
      <b/>
      <sz val="12"/>
      <name val="Arial"/>
      <family val="2"/>
    </font>
    <font>
      <b/>
      <sz val="12"/>
      <color indexed="8"/>
      <name val="Arial"/>
      <family val="2"/>
    </font>
    <font>
      <sz val="12"/>
      <color indexed="8"/>
      <name val="Arial"/>
      <family val="2"/>
    </font>
    <font>
      <b/>
      <vertAlign val="superscript"/>
      <sz val="12"/>
      <name val="Arial"/>
      <family val="2"/>
    </font>
    <font>
      <b/>
      <sz val="11"/>
      <name val="Arial"/>
      <family val="2"/>
    </font>
    <font>
      <sz val="12"/>
      <name val="Arial"/>
      <family val="2"/>
    </font>
    <font>
      <sz val="11"/>
      <color indexed="8"/>
      <name val="Arial"/>
      <family val="2"/>
    </font>
    <font>
      <i/>
      <u/>
      <sz val="11"/>
      <color indexed="8"/>
      <name val="Arial"/>
      <family val="2"/>
    </font>
    <font>
      <b/>
      <sz val="11"/>
      <color indexed="8"/>
      <name val="Arial"/>
      <family val="2"/>
    </font>
    <font>
      <b/>
      <sz val="12"/>
      <name val="Montserrat"/>
      <family val="3"/>
    </font>
    <font>
      <sz val="11"/>
      <color theme="1"/>
      <name val="Calibri"/>
      <family val="2"/>
      <scheme val="minor"/>
    </font>
    <font>
      <sz val="10"/>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sz val="9"/>
      <color theme="1"/>
      <name val="Arial"/>
      <family val="2"/>
    </font>
    <font>
      <sz val="11"/>
      <color rgb="FFFF3300"/>
      <name val="Arial"/>
      <family val="2"/>
    </font>
    <font>
      <b/>
      <sz val="10"/>
      <color theme="1"/>
      <name val="Arial"/>
      <family val="2"/>
    </font>
    <font>
      <b/>
      <i/>
      <sz val="11"/>
      <color theme="1"/>
      <name val="Arial"/>
      <family val="2"/>
    </font>
    <font>
      <sz val="12"/>
      <color rgb="FF000000"/>
      <name val="Arial"/>
      <family val="2"/>
    </font>
    <font>
      <b/>
      <sz val="12"/>
      <color theme="0"/>
      <name val="Arial"/>
      <family val="2"/>
    </font>
    <font>
      <sz val="12"/>
      <color theme="0"/>
      <name val="Arial"/>
      <family val="2"/>
    </font>
    <font>
      <b/>
      <sz val="12"/>
      <color rgb="FF000000"/>
      <name val="Arial"/>
      <family val="2"/>
    </font>
    <font>
      <sz val="20"/>
      <color rgb="FFFF0000"/>
      <name val="Arial"/>
      <family val="2"/>
    </font>
    <font>
      <sz val="11"/>
      <name val="Calibri"/>
      <family val="2"/>
    </font>
    <font>
      <sz val="11"/>
      <color theme="1"/>
      <name val="Calibri"/>
      <family val="2"/>
    </font>
    <font>
      <b/>
      <sz val="12"/>
      <color rgb="FFFF0000"/>
      <name val="Arial"/>
      <family val="2"/>
    </font>
    <font>
      <sz val="1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285C4D"/>
        <bgColor indexed="64"/>
      </patternFill>
    </fill>
    <fill>
      <patternFill patternType="solid">
        <fgColor theme="0" tint="-0.34998626667073579"/>
        <bgColor indexed="64"/>
      </patternFill>
    </fill>
    <fill>
      <patternFill patternType="solid">
        <fgColor theme="0" tint="-4.9989318521683403E-2"/>
        <bgColor indexed="64"/>
      </patternFill>
    </fill>
  </fills>
  <borders count="3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s>
  <cellStyleXfs count="3">
    <xf numFmtId="0" fontId="0" fillId="0" borderId="0"/>
    <xf numFmtId="43" fontId="12" fillId="0" borderId="0" applyFont="0" applyFill="0" applyBorder="0" applyAlignment="0" applyProtection="0"/>
    <xf numFmtId="44" fontId="12" fillId="0" borderId="0" applyFont="0" applyFill="0" applyBorder="0" applyAlignment="0" applyProtection="0"/>
  </cellStyleXfs>
  <cellXfs count="297">
    <xf numFmtId="0" fontId="0" fillId="0" borderId="0" xfId="0"/>
    <xf numFmtId="0" fontId="13" fillId="0" borderId="15" xfId="0" applyFont="1" applyBorder="1"/>
    <xf numFmtId="0" fontId="13" fillId="0" borderId="15" xfId="0" applyFont="1" applyBorder="1" applyAlignment="1">
      <alignment horizontal="center"/>
    </xf>
    <xf numFmtId="0" fontId="13" fillId="0" borderId="0" xfId="0" applyFont="1"/>
    <xf numFmtId="0" fontId="13" fillId="0" borderId="0" xfId="0" applyFont="1" applyAlignment="1">
      <alignment horizont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49" fontId="14" fillId="0" borderId="0" xfId="0" applyNumberFormat="1" applyFont="1" applyAlignment="1">
      <alignment horizontal="center" vertical="center"/>
    </xf>
    <xf numFmtId="0" fontId="14" fillId="0" borderId="3" xfId="0" applyFont="1" applyBorder="1" applyAlignment="1">
      <alignment vertical="center"/>
    </xf>
    <xf numFmtId="0" fontId="14" fillId="0" borderId="3" xfId="0" applyFont="1" applyBorder="1" applyAlignment="1">
      <alignment vertical="center" wrapText="1"/>
    </xf>
    <xf numFmtId="0" fontId="14"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horizontal="left" vertical="center" wrapText="1"/>
    </xf>
    <xf numFmtId="49" fontId="14" fillId="0" borderId="0" xfId="0" applyNumberFormat="1" applyFont="1" applyAlignment="1">
      <alignment horizontal="left" vertical="center"/>
    </xf>
    <xf numFmtId="0" fontId="16" fillId="0" borderId="0" xfId="0" applyFont="1" applyAlignment="1">
      <alignment horizontal="center" vertical="center"/>
    </xf>
    <xf numFmtId="164" fontId="14" fillId="0" borderId="0" xfId="0" applyNumberFormat="1" applyFont="1" applyAlignment="1">
      <alignment horizontal="center" vertical="center"/>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5" xfId="0" applyFont="1" applyBorder="1" applyAlignment="1">
      <alignment vertical="center"/>
    </xf>
    <xf numFmtId="49" fontId="14" fillId="0" borderId="0" xfId="0" applyNumberFormat="1" applyFont="1" applyAlignment="1">
      <alignment vertical="center"/>
    </xf>
    <xf numFmtId="0" fontId="16" fillId="0" borderId="0" xfId="0" quotePrefix="1" applyFont="1" applyAlignment="1">
      <alignment horizontal="left" vertical="center"/>
    </xf>
    <xf numFmtId="49" fontId="14" fillId="0" borderId="0" xfId="0" applyNumberFormat="1" applyFont="1" applyAlignment="1">
      <alignment horizontal="left" vertical="center" wrapText="1"/>
    </xf>
    <xf numFmtId="0" fontId="15" fillId="0" borderId="0" xfId="0" applyFont="1" applyAlignment="1">
      <alignment horizontal="center" vertical="center"/>
    </xf>
    <xf numFmtId="49" fontId="14" fillId="0" borderId="3" xfId="0" applyNumberFormat="1" applyFont="1" applyBorder="1" applyAlignment="1">
      <alignment horizontal="center" vertical="center" wrapText="1"/>
    </xf>
    <xf numFmtId="0" fontId="7" fillId="0" borderId="3" xfId="0" applyFont="1" applyBorder="1" applyAlignment="1">
      <alignment vertical="center" wrapText="1"/>
    </xf>
    <xf numFmtId="0" fontId="2" fillId="0" borderId="3" xfId="0" applyFont="1" applyBorder="1" applyAlignment="1">
      <alignment horizontal="left" vertical="center" wrapText="1"/>
    </xf>
    <xf numFmtId="44" fontId="7" fillId="0" borderId="3" xfId="2" applyFont="1" applyBorder="1" applyAlignment="1">
      <alignment horizontal="left" vertical="center" wrapText="1"/>
    </xf>
    <xf numFmtId="0" fontId="7" fillId="0" borderId="3" xfId="0" applyFont="1" applyBorder="1" applyAlignment="1">
      <alignment horizontal="left" vertical="center" wrapText="1"/>
    </xf>
    <xf numFmtId="44" fontId="2" fillId="0" borderId="7" xfId="2" applyFont="1" applyBorder="1" applyAlignment="1">
      <alignment vertical="center" wrapText="1"/>
    </xf>
    <xf numFmtId="0" fontId="14" fillId="0" borderId="6" xfId="0" applyFont="1" applyBorder="1" applyAlignment="1">
      <alignment vertical="center"/>
    </xf>
    <xf numFmtId="0" fontId="16" fillId="0" borderId="6" xfId="0" applyFont="1" applyBorder="1" applyAlignment="1">
      <alignment vertical="center"/>
    </xf>
    <xf numFmtId="3" fontId="14" fillId="0" borderId="3" xfId="0" applyNumberFormat="1" applyFont="1" applyBorder="1" applyAlignment="1">
      <alignment horizontal="center" vertical="center"/>
    </xf>
    <xf numFmtId="0" fontId="14"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44" fontId="7" fillId="0" borderId="0" xfId="2" applyFont="1" applyBorder="1" applyAlignment="1">
      <alignment vertical="center" wrapText="1"/>
    </xf>
    <xf numFmtId="43" fontId="7" fillId="0" borderId="0" xfId="1" applyFont="1" applyBorder="1" applyAlignment="1">
      <alignment horizontal="center" vertical="center" wrapText="1"/>
    </xf>
    <xf numFmtId="0" fontId="15" fillId="2" borderId="3" xfId="0" applyFont="1" applyFill="1" applyBorder="1" applyAlignment="1">
      <alignment horizontal="center" vertical="center"/>
    </xf>
    <xf numFmtId="3" fontId="14" fillId="0" borderId="0" xfId="0" applyNumberFormat="1" applyFont="1" applyAlignment="1">
      <alignment horizontal="left" vertical="center" wrapText="1"/>
    </xf>
    <xf numFmtId="3" fontId="14" fillId="0" borderId="0" xfId="0" applyNumberFormat="1" applyFont="1" applyAlignment="1">
      <alignment vertical="center" wrapText="1"/>
    </xf>
    <xf numFmtId="49" fontId="14" fillId="0" borderId="0" xfId="0" applyNumberFormat="1" applyFont="1" applyAlignment="1">
      <alignment vertical="center" wrapText="1"/>
    </xf>
    <xf numFmtId="0" fontId="14" fillId="0" borderId="6" xfId="0" applyFont="1" applyBorder="1" applyAlignment="1">
      <alignment horizontal="center" vertical="center"/>
    </xf>
    <xf numFmtId="49" fontId="14" fillId="0" borderId="6" xfId="0" applyNumberFormat="1" applyFont="1" applyBorder="1" applyAlignment="1">
      <alignment horizontal="center" vertical="center"/>
    </xf>
    <xf numFmtId="0" fontId="15" fillId="3" borderId="3" xfId="0" applyFont="1" applyFill="1" applyBorder="1" applyAlignment="1">
      <alignment horizontal="center" vertical="center"/>
    </xf>
    <xf numFmtId="0" fontId="14" fillId="0" borderId="0" xfId="0" quotePrefix="1" applyFont="1" applyAlignment="1">
      <alignment horizontal="right" vertical="center"/>
    </xf>
    <xf numFmtId="3" fontId="15" fillId="0" borderId="0" xfId="0" applyNumberFormat="1" applyFont="1" applyAlignment="1">
      <alignment vertical="center" wrapText="1"/>
    </xf>
    <xf numFmtId="0" fontId="15" fillId="0" borderId="0" xfId="0" applyFont="1"/>
    <xf numFmtId="0" fontId="17" fillId="0" borderId="0" xfId="0" applyFont="1"/>
    <xf numFmtId="0" fontId="18" fillId="0" borderId="0" xfId="0" applyFont="1" applyAlignment="1">
      <alignment vertical="center"/>
    </xf>
    <xf numFmtId="0" fontId="19" fillId="0" borderId="0" xfId="0" applyFont="1" applyAlignment="1">
      <alignment vertical="center"/>
    </xf>
    <xf numFmtId="0" fontId="16" fillId="0" borderId="0" xfId="0" applyFont="1"/>
    <xf numFmtId="0" fontId="16" fillId="0" borderId="0" xfId="0" applyFont="1" applyAlignment="1">
      <alignment horizontal="left" vertical="center"/>
    </xf>
    <xf numFmtId="0" fontId="16" fillId="0" borderId="0" xfId="0" applyFont="1" applyAlignment="1">
      <alignment horizontal="left" vertical="center" wrapText="1"/>
    </xf>
    <xf numFmtId="0" fontId="17" fillId="0" borderId="0" xfId="0" applyFont="1" applyAlignment="1">
      <alignment vertical="center"/>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2" borderId="8" xfId="0" applyFont="1" applyFill="1" applyBorder="1" applyAlignment="1">
      <alignment horizontal="center" vertical="center"/>
    </xf>
    <xf numFmtId="0" fontId="14" fillId="0" borderId="6" xfId="0" applyFont="1" applyBorder="1" applyAlignment="1">
      <alignment vertical="center" wrapText="1"/>
    </xf>
    <xf numFmtId="0" fontId="23" fillId="5" borderId="3" xfId="0" applyFont="1" applyFill="1" applyBorder="1" applyAlignment="1">
      <alignment horizontal="center" vertical="center"/>
    </xf>
    <xf numFmtId="0" fontId="16" fillId="0" borderId="6" xfId="0" applyFont="1" applyBorder="1" applyAlignment="1">
      <alignment vertical="center" wrapText="1"/>
    </xf>
    <xf numFmtId="0" fontId="15" fillId="2" borderId="4" xfId="0" applyFont="1" applyFill="1" applyBorder="1" applyAlignment="1">
      <alignment vertical="center" wrapText="1"/>
    </xf>
    <xf numFmtId="0" fontId="15" fillId="2" borderId="8" xfId="0" applyFont="1" applyFill="1" applyBorder="1" applyAlignment="1">
      <alignment vertical="center" wrapText="1"/>
    </xf>
    <xf numFmtId="0" fontId="15" fillId="0" borderId="2" xfId="0" applyFont="1" applyBorder="1" applyAlignment="1">
      <alignment vertical="center"/>
    </xf>
    <xf numFmtId="0" fontId="15" fillId="2" borderId="11" xfId="0" applyFont="1" applyFill="1" applyBorder="1" applyAlignment="1">
      <alignment vertical="center" wrapText="1"/>
    </xf>
    <xf numFmtId="0" fontId="16" fillId="0" borderId="4" xfId="0" applyFont="1" applyBorder="1" applyAlignment="1">
      <alignment horizontal="center" vertical="center"/>
    </xf>
    <xf numFmtId="0" fontId="16" fillId="0" borderId="8" xfId="0" applyFont="1" applyBorder="1" applyAlignment="1">
      <alignment horizontal="center" vertical="center"/>
    </xf>
    <xf numFmtId="49" fontId="14" fillId="0" borderId="4"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 fontId="14" fillId="0" borderId="3" xfId="0" quotePrefix="1" applyNumberFormat="1" applyFont="1" applyBorder="1" applyAlignment="1">
      <alignment horizontal="right" vertical="center" wrapText="1"/>
    </xf>
    <xf numFmtId="4" fontId="15" fillId="2" borderId="3" xfId="0" quotePrefix="1" applyNumberFormat="1" applyFont="1" applyFill="1" applyBorder="1" applyAlignment="1">
      <alignment horizontal="right" vertical="center" wrapText="1"/>
    </xf>
    <xf numFmtId="2" fontId="7" fillId="0" borderId="3" xfId="0" applyNumberFormat="1" applyFont="1" applyBorder="1" applyAlignment="1">
      <alignment horizontal="center" vertical="center" wrapText="1"/>
    </xf>
    <xf numFmtId="2" fontId="15" fillId="2" borderId="3" xfId="0" applyNumberFormat="1" applyFont="1" applyFill="1" applyBorder="1" applyAlignment="1">
      <alignment horizontal="center" vertical="center"/>
    </xf>
    <xf numFmtId="3" fontId="15" fillId="2" borderId="3" xfId="0" applyNumberFormat="1" applyFont="1" applyFill="1" applyBorder="1" applyAlignment="1">
      <alignment vertical="center"/>
    </xf>
    <xf numFmtId="44" fontId="2" fillId="0" borderId="0" xfId="2" applyFont="1" applyBorder="1" applyAlignment="1">
      <alignment vertical="center" wrapText="1"/>
    </xf>
    <xf numFmtId="0" fontId="14" fillId="0" borderId="3" xfId="0" applyFont="1" applyBorder="1" applyAlignment="1">
      <alignment horizontal="center" vertical="center"/>
    </xf>
    <xf numFmtId="0" fontId="26" fillId="0" borderId="0" xfId="0" quotePrefix="1" applyFont="1" applyAlignment="1">
      <alignment horizontal="right" vertical="center"/>
    </xf>
    <xf numFmtId="49" fontId="14" fillId="0" borderId="16" xfId="0" applyNumberFormat="1" applyFont="1" applyBorder="1" applyAlignment="1">
      <alignment horizontal="center" vertical="center" wrapText="1"/>
    </xf>
    <xf numFmtId="3" fontId="14" fillId="0" borderId="17" xfId="0" applyNumberFormat="1" applyFont="1" applyBorder="1" applyAlignment="1">
      <alignment horizontal="center" vertical="center" wrapText="1"/>
    </xf>
    <xf numFmtId="49" fontId="14" fillId="0" borderId="17" xfId="0" applyNumberFormat="1" applyFont="1" applyBorder="1" applyAlignment="1">
      <alignment horizontal="center" vertical="center" wrapText="1"/>
    </xf>
    <xf numFmtId="0" fontId="14" fillId="0" borderId="17" xfId="0" applyFont="1" applyBorder="1" applyAlignment="1">
      <alignment horizontal="left" vertical="center" wrapText="1"/>
    </xf>
    <xf numFmtId="49" fontId="14" fillId="0" borderId="17" xfId="0" applyNumberFormat="1" applyFont="1" applyBorder="1" applyAlignment="1">
      <alignment horizontal="center" vertical="center"/>
    </xf>
    <xf numFmtId="0" fontId="14" fillId="0" borderId="17" xfId="0" applyFont="1" applyBorder="1" applyAlignment="1">
      <alignment horizontal="center" vertical="center" wrapText="1"/>
    </xf>
    <xf numFmtId="0" fontId="14" fillId="0" borderId="17" xfId="0" applyFont="1" applyBorder="1" applyAlignment="1">
      <alignment horizontal="center" vertical="center"/>
    </xf>
    <xf numFmtId="0" fontId="14" fillId="0" borderId="18" xfId="0" applyFont="1" applyBorder="1" applyAlignment="1">
      <alignment horizontal="left"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xf>
    <xf numFmtId="49" fontId="14" fillId="0" borderId="3" xfId="0" applyNumberFormat="1" applyFont="1" applyBorder="1" applyAlignment="1">
      <alignment horizontal="center" vertical="center"/>
    </xf>
    <xf numFmtId="0" fontId="14" fillId="0" borderId="10" xfId="0" quotePrefix="1" applyFont="1" applyBorder="1" applyAlignment="1">
      <alignment horizontal="center" vertical="center" wrapText="1"/>
    </xf>
    <xf numFmtId="3" fontId="15" fillId="2" borderId="3" xfId="0" applyNumberFormat="1" applyFont="1" applyFill="1" applyBorder="1" applyAlignment="1">
      <alignment horizontal="center" vertical="center"/>
    </xf>
    <xf numFmtId="4" fontId="14" fillId="0" borderId="17" xfId="0" applyNumberFormat="1" applyFont="1" applyBorder="1" applyAlignment="1">
      <alignment horizontal="center" vertical="center" wrapText="1"/>
    </xf>
    <xf numFmtId="4" fontId="14" fillId="0" borderId="3" xfId="0" applyNumberFormat="1" applyFont="1" applyBorder="1" applyAlignment="1">
      <alignment horizontal="center" vertical="center" wrapText="1"/>
    </xf>
    <xf numFmtId="3" fontId="14" fillId="0" borderId="17" xfId="0" applyNumberFormat="1" applyFont="1" applyBorder="1" applyAlignment="1">
      <alignment horizontal="center" vertical="center"/>
    </xf>
    <xf numFmtId="4" fontId="14" fillId="0" borderId="18" xfId="0" applyNumberFormat="1" applyFont="1" applyBorder="1" applyAlignment="1">
      <alignment horizontal="center" vertical="center" wrapText="1"/>
    </xf>
    <xf numFmtId="3" fontId="14" fillId="0" borderId="18" xfId="0" applyNumberFormat="1" applyFont="1" applyBorder="1" applyAlignment="1">
      <alignment horizontal="center" vertical="center"/>
    </xf>
    <xf numFmtId="0" fontId="14" fillId="0" borderId="18" xfId="0" applyFont="1" applyBorder="1" applyAlignment="1">
      <alignment horizontal="center" vertical="center"/>
    </xf>
    <xf numFmtId="43" fontId="7" fillId="0" borderId="0" xfId="1" applyFont="1" applyFill="1" applyBorder="1" applyAlignment="1">
      <alignment horizontal="center" vertical="center" wrapText="1"/>
    </xf>
    <xf numFmtId="3" fontId="28" fillId="0" borderId="17" xfId="0" applyNumberFormat="1" applyFont="1" applyBorder="1" applyAlignment="1">
      <alignment horizontal="center" vertical="center"/>
    </xf>
    <xf numFmtId="0" fontId="28" fillId="0" borderId="17" xfId="0" applyFont="1" applyBorder="1" applyAlignment="1">
      <alignment horizontal="center" vertical="center"/>
    </xf>
    <xf numFmtId="0" fontId="14" fillId="0" borderId="0" xfId="0" quotePrefix="1" applyFont="1" applyAlignment="1">
      <alignment horizontal="center" vertical="center" wrapText="1"/>
    </xf>
    <xf numFmtId="4" fontId="14" fillId="0" borderId="3" xfId="0" quotePrefix="1" applyNumberFormat="1" applyFont="1" applyBorder="1" applyAlignment="1">
      <alignment horizontal="center" vertical="center" wrapText="1"/>
    </xf>
    <xf numFmtId="4" fontId="14" fillId="0" borderId="17" xfId="0" applyNumberFormat="1" applyFont="1" applyBorder="1" applyAlignment="1">
      <alignment horizontal="center" vertical="center"/>
    </xf>
    <xf numFmtId="4" fontId="15" fillId="2" borderId="3" xfId="0" quotePrefix="1" applyNumberFormat="1" applyFont="1" applyFill="1" applyBorder="1" applyAlignment="1">
      <alignment horizontal="center" vertical="center" wrapText="1"/>
    </xf>
    <xf numFmtId="4" fontId="15" fillId="2" borderId="9" xfId="0" quotePrefix="1" applyNumberFormat="1" applyFont="1" applyFill="1" applyBorder="1" applyAlignment="1">
      <alignment horizontal="center" vertical="center" wrapText="1"/>
    </xf>
    <xf numFmtId="4" fontId="15" fillId="2" borderId="3" xfId="0" applyNumberFormat="1" applyFont="1" applyFill="1" applyBorder="1" applyAlignment="1">
      <alignment horizontal="center" vertical="center"/>
    </xf>
    <xf numFmtId="4" fontId="15" fillId="2" borderId="14" xfId="0" quotePrefix="1" applyNumberFormat="1" applyFont="1" applyFill="1" applyBorder="1" applyAlignment="1">
      <alignment horizontal="center" vertical="center" wrapText="1"/>
    </xf>
    <xf numFmtId="3" fontId="15" fillId="4" borderId="3" xfId="0" applyNumberFormat="1" applyFont="1" applyFill="1" applyBorder="1" applyAlignment="1">
      <alignment horizontal="center" vertical="center" wrapText="1"/>
    </xf>
    <xf numFmtId="49" fontId="14" fillId="4" borderId="0" xfId="0" applyNumberFormat="1" applyFont="1" applyFill="1" applyAlignment="1">
      <alignment horizontal="left" vertical="center"/>
    </xf>
    <xf numFmtId="0" fontId="7" fillId="4" borderId="3" xfId="0" applyFont="1" applyFill="1" applyBorder="1" applyAlignment="1">
      <alignment horizontal="center" vertical="center" wrapText="1"/>
    </xf>
    <xf numFmtId="3" fontId="7" fillId="4" borderId="3" xfId="0" applyNumberFormat="1" applyFont="1" applyFill="1" applyBorder="1" applyAlignment="1">
      <alignment horizontal="center" vertical="center" wrapText="1"/>
    </xf>
    <xf numFmtId="3" fontId="2" fillId="4" borderId="3" xfId="0" applyNumberFormat="1" applyFont="1" applyFill="1" applyBorder="1" applyAlignment="1">
      <alignment horizontal="center" vertical="center" wrapText="1"/>
    </xf>
    <xf numFmtId="0" fontId="14" fillId="4" borderId="3" xfId="0" applyFont="1" applyFill="1" applyBorder="1" applyAlignment="1">
      <alignment horizontal="center" vertical="center"/>
    </xf>
    <xf numFmtId="49" fontId="14" fillId="4" borderId="3" xfId="0" applyNumberFormat="1" applyFont="1" applyFill="1" applyBorder="1" applyAlignment="1">
      <alignment horizontal="left" vertical="center" wrapText="1"/>
    </xf>
    <xf numFmtId="3" fontId="14" fillId="4" borderId="3" xfId="0" applyNumberFormat="1" applyFont="1" applyFill="1" applyBorder="1" applyAlignment="1">
      <alignment horizontal="left" vertical="center" wrapText="1"/>
    </xf>
    <xf numFmtId="3" fontId="14" fillId="4" borderId="3" xfId="0" applyNumberFormat="1" applyFont="1" applyFill="1" applyBorder="1" applyAlignment="1">
      <alignment vertical="center" wrapText="1"/>
    </xf>
    <xf numFmtId="49" fontId="14" fillId="4" borderId="3" xfId="0" applyNumberFormat="1" applyFont="1" applyFill="1" applyBorder="1" applyAlignment="1">
      <alignment vertical="center" wrapText="1"/>
    </xf>
    <xf numFmtId="0" fontId="14" fillId="4" borderId="3" xfId="0" applyFont="1" applyFill="1" applyBorder="1" applyAlignment="1">
      <alignment horizontal="left" vertical="center" wrapText="1"/>
    </xf>
    <xf numFmtId="3" fontId="14" fillId="4" borderId="3" xfId="0" applyNumberFormat="1" applyFont="1" applyFill="1" applyBorder="1" applyAlignment="1">
      <alignment vertical="center"/>
    </xf>
    <xf numFmtId="49" fontId="14" fillId="0" borderId="3" xfId="0" applyNumberFormat="1" applyFont="1" applyBorder="1" applyAlignment="1">
      <alignment horizontal="left" vertical="center" wrapText="1"/>
    </xf>
    <xf numFmtId="0" fontId="14" fillId="0" borderId="2" xfId="0" applyFont="1" applyBorder="1" applyAlignment="1">
      <alignment vertical="center"/>
    </xf>
    <xf numFmtId="3" fontId="7" fillId="0" borderId="3" xfId="0" applyNumberFormat="1" applyFont="1" applyBorder="1" applyAlignment="1">
      <alignment horizontal="center" vertical="center" wrapText="1"/>
    </xf>
    <xf numFmtId="4" fontId="29" fillId="0" borderId="0" xfId="0" applyNumberFormat="1" applyFont="1" applyAlignment="1">
      <alignment vertical="center"/>
    </xf>
    <xf numFmtId="4" fontId="14" fillId="0" borderId="19" xfId="0" applyNumberFormat="1" applyFont="1" applyBorder="1" applyAlignment="1">
      <alignment horizontal="center" vertical="center"/>
    </xf>
    <xf numFmtId="3" fontId="7" fillId="0" borderId="3" xfId="0" applyNumberFormat="1" applyFont="1" applyBorder="1" applyAlignment="1">
      <alignment horizontal="center" vertical="center"/>
    </xf>
    <xf numFmtId="4" fontId="7" fillId="0" borderId="3" xfId="0" applyNumberFormat="1" applyFont="1" applyBorder="1" applyAlignment="1">
      <alignment horizontal="center" vertical="center" wrapText="1"/>
    </xf>
    <xf numFmtId="3" fontId="14" fillId="0" borderId="14" xfId="0" applyNumberFormat="1" applyFont="1" applyBorder="1" applyAlignment="1">
      <alignment horizontal="center" vertical="center"/>
    </xf>
    <xf numFmtId="4" fontId="15" fillId="2" borderId="21" xfId="0" quotePrefix="1" applyNumberFormat="1" applyFont="1" applyFill="1" applyBorder="1" applyAlignment="1">
      <alignment horizontal="center" vertical="center" wrapText="1"/>
    </xf>
    <xf numFmtId="3" fontId="14" fillId="0" borderId="28" xfId="0" applyNumberFormat="1" applyFont="1" applyBorder="1" applyAlignment="1">
      <alignment horizontal="center" vertical="center"/>
    </xf>
    <xf numFmtId="3" fontId="7" fillId="0" borderId="19" xfId="0" applyNumberFormat="1" applyFont="1" applyBorder="1" applyAlignment="1">
      <alignment horizontal="center" vertical="center"/>
    </xf>
    <xf numFmtId="0" fontId="7" fillId="0" borderId="3" xfId="0" applyFont="1" applyBorder="1" applyAlignment="1">
      <alignment horizontal="center" vertical="center"/>
    </xf>
    <xf numFmtId="0" fontId="30" fillId="0" borderId="0" xfId="0" applyFont="1" applyAlignment="1">
      <alignment vertical="center"/>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14" fillId="0" borderId="3" xfId="0" quotePrefix="1" applyFont="1" applyBorder="1" applyAlignment="1">
      <alignment horizontal="center" vertical="center" wrapText="1"/>
    </xf>
    <xf numFmtId="165" fontId="14" fillId="0" borderId="3" xfId="0" applyNumberFormat="1" applyFont="1" applyBorder="1" applyAlignment="1">
      <alignment horizontal="center" vertical="center" wrapText="1"/>
    </xf>
    <xf numFmtId="0" fontId="15" fillId="3" borderId="4"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49" fontId="14" fillId="0" borderId="3" xfId="0" applyNumberFormat="1" applyFont="1" applyBorder="1" applyAlignment="1">
      <alignment horizontal="center" vertical="center"/>
    </xf>
    <xf numFmtId="0" fontId="15" fillId="3" borderId="3" xfId="0" applyFont="1" applyFill="1" applyBorder="1" applyAlignment="1">
      <alignment horizontal="center" vertical="center"/>
    </xf>
    <xf numFmtId="0" fontId="15"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8" xfId="0" applyFont="1" applyFill="1" applyBorder="1" applyAlignment="1">
      <alignment horizontal="center" vertical="center"/>
    </xf>
    <xf numFmtId="1" fontId="14" fillId="0" borderId="4" xfId="0" applyNumberFormat="1" applyFont="1" applyBorder="1" applyAlignment="1">
      <alignment horizontal="center" vertical="center"/>
    </xf>
    <xf numFmtId="1" fontId="14" fillId="0" borderId="8" xfId="0" applyNumberFormat="1" applyFont="1" applyBorder="1" applyAlignment="1">
      <alignment horizontal="center" vertical="center"/>
    </xf>
    <xf numFmtId="0" fontId="14" fillId="2" borderId="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3" xfId="0" applyFont="1" applyFill="1" applyBorder="1" applyAlignment="1">
      <alignment horizontal="center" vertical="center"/>
    </xf>
    <xf numFmtId="0" fontId="4" fillId="2" borderId="3" xfId="0" applyFont="1" applyFill="1" applyBorder="1" applyAlignment="1">
      <alignment horizontal="left" vertical="center" wrapText="1"/>
    </xf>
    <xf numFmtId="0" fontId="14" fillId="2" borderId="3" xfId="0" applyFont="1" applyFill="1" applyBorder="1" applyAlignment="1">
      <alignment horizontal="left" vertical="center"/>
    </xf>
    <xf numFmtId="0" fontId="4"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0" xfId="0" applyFont="1" applyFill="1" applyAlignment="1">
      <alignment horizontal="center" vertical="center"/>
    </xf>
    <xf numFmtId="0" fontId="15" fillId="2" borderId="1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49" fontId="14" fillId="0" borderId="24" xfId="0" applyNumberFormat="1" applyFont="1" applyBorder="1" applyAlignment="1">
      <alignment horizontal="center" vertical="center" wrapText="1"/>
    </xf>
    <xf numFmtId="0" fontId="7" fillId="0" borderId="25" xfId="0" applyFont="1" applyBorder="1"/>
    <xf numFmtId="0" fontId="7" fillId="0" borderId="26" xfId="0" applyFont="1" applyBorder="1"/>
    <xf numFmtId="0" fontId="14" fillId="0" borderId="2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4" fontId="14" fillId="0" borderId="19" xfId="0" applyNumberFormat="1" applyFont="1" applyBorder="1" applyAlignment="1">
      <alignment horizontal="center" vertical="center" wrapText="1"/>
    </xf>
    <xf numFmtId="0" fontId="7" fillId="0" borderId="22" xfId="0" applyFont="1" applyBorder="1" applyAlignment="1">
      <alignment horizontal="center"/>
    </xf>
    <xf numFmtId="0" fontId="7" fillId="0" borderId="20" xfId="0" applyFont="1" applyBorder="1" applyAlignment="1">
      <alignment horizontal="center"/>
    </xf>
    <xf numFmtId="0" fontId="14" fillId="0" borderId="19"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9" xfId="0" applyFont="1" applyBorder="1" applyAlignment="1">
      <alignment horizontal="center" vertical="center" wrapText="1"/>
    </xf>
    <xf numFmtId="49" fontId="14" fillId="0" borderId="19" xfId="0" applyNumberFormat="1" applyFont="1" applyBorder="1" applyAlignment="1">
      <alignment horizontal="center" vertical="center" wrapText="1"/>
    </xf>
    <xf numFmtId="0" fontId="7" fillId="0" borderId="22" xfId="0" applyFont="1" applyBorder="1"/>
    <xf numFmtId="0" fontId="7" fillId="0" borderId="20" xfId="0" applyFont="1" applyBorder="1"/>
    <xf numFmtId="0" fontId="7" fillId="0" borderId="23"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27" fillId="0" borderId="22" xfId="0" applyFont="1" applyBorder="1"/>
    <xf numFmtId="0" fontId="27" fillId="0" borderId="20" xfId="0" applyFont="1" applyBorder="1"/>
    <xf numFmtId="49" fontId="14" fillId="0" borderId="3" xfId="0" applyNumberFormat="1" applyFont="1" applyBorder="1" applyAlignment="1">
      <alignment horizontal="center" vertical="center" wrapText="1"/>
    </xf>
    <xf numFmtId="0" fontId="7" fillId="0" borderId="3" xfId="0" applyFont="1" applyBorder="1"/>
    <xf numFmtId="0" fontId="14" fillId="0" borderId="3" xfId="0" applyFont="1" applyBorder="1" applyAlignment="1">
      <alignment horizontal="center" vertical="center" wrapText="1"/>
    </xf>
    <xf numFmtId="0" fontId="15" fillId="2" borderId="7"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1" xfId="0" applyFont="1" applyFill="1" applyBorder="1" applyAlignment="1">
      <alignment horizontal="center" vertical="center"/>
    </xf>
    <xf numFmtId="4" fontId="14"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0" fontId="15" fillId="2" borderId="7"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3" xfId="0" applyFont="1" applyFill="1" applyBorder="1" applyAlignment="1">
      <alignment horizontal="center" vertical="center" wrapText="1"/>
    </xf>
    <xf numFmtId="49" fontId="7" fillId="0" borderId="3" xfId="0" applyNumberFormat="1" applyFont="1" applyBorder="1" applyAlignment="1">
      <alignment horizontal="center" vertical="center" wrapText="1"/>
    </xf>
    <xf numFmtId="4" fontId="7" fillId="0" borderId="3"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0" fontId="16" fillId="0" borderId="4" xfId="0" applyFont="1" applyBorder="1" applyAlignment="1">
      <alignment horizontal="center" vertical="center"/>
    </xf>
    <xf numFmtId="0" fontId="16" fillId="0" borderId="8" xfId="0" applyFont="1" applyBorder="1" applyAlignment="1">
      <alignment horizontal="center" vertical="center"/>
    </xf>
    <xf numFmtId="0" fontId="2" fillId="2" borderId="3" xfId="0" applyFont="1" applyFill="1" applyBorder="1" applyAlignment="1">
      <alignment horizontal="center" vertical="center"/>
    </xf>
    <xf numFmtId="0" fontId="16" fillId="0" borderId="6" xfId="0" applyFont="1" applyBorder="1" applyAlignment="1">
      <alignment horizontal="center" vertical="center"/>
    </xf>
    <xf numFmtId="0" fontId="2" fillId="2" borderId="3" xfId="0" applyFont="1" applyFill="1" applyBorder="1" applyAlignment="1">
      <alignment horizontal="right" vertical="center"/>
    </xf>
    <xf numFmtId="0" fontId="6" fillId="2"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3"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8" xfId="0" applyFont="1" applyFill="1" applyBorder="1" applyAlignment="1">
      <alignment horizontal="right" vertical="center"/>
    </xf>
    <xf numFmtId="0" fontId="14" fillId="0" borderId="0" xfId="0" quotePrefix="1" applyFont="1" applyAlignment="1">
      <alignment horizontal="center" vertical="center" wrapText="1"/>
    </xf>
    <xf numFmtId="0" fontId="15" fillId="2" borderId="14"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9" xfId="0" applyFont="1" applyFill="1" applyBorder="1" applyAlignment="1">
      <alignment horizontal="center" vertical="center"/>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3" xfId="0" applyFont="1" applyBorder="1" applyAlignment="1">
      <alignment horizontal="center" vertical="center" wrapText="1"/>
    </xf>
    <xf numFmtId="4" fontId="14" fillId="0" borderId="14" xfId="0" quotePrefix="1" applyNumberFormat="1" applyFont="1" applyBorder="1" applyAlignment="1">
      <alignment horizontal="center" vertical="center" wrapText="1"/>
    </xf>
    <xf numFmtId="4" fontId="14" fillId="0" borderId="21" xfId="0" quotePrefix="1" applyNumberFormat="1" applyFont="1" applyBorder="1" applyAlignment="1">
      <alignment horizontal="center" vertical="center" wrapText="1"/>
    </xf>
    <xf numFmtId="4" fontId="14" fillId="0" borderId="9" xfId="0" quotePrefix="1"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49" fontId="15" fillId="6" borderId="4" xfId="0" applyNumberFormat="1" applyFont="1" applyFill="1" applyBorder="1" applyAlignment="1">
      <alignment horizontal="center" vertical="center"/>
    </xf>
    <xf numFmtId="49" fontId="15" fillId="6" borderId="5" xfId="0" applyNumberFormat="1" applyFont="1" applyFill="1" applyBorder="1" applyAlignment="1">
      <alignment horizontal="center" vertical="center"/>
    </xf>
    <xf numFmtId="49" fontId="15" fillId="6" borderId="8" xfId="0" applyNumberFormat="1" applyFont="1" applyFill="1" applyBorder="1" applyAlignment="1">
      <alignment horizontal="center" vertical="center"/>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3" xfId="0" applyFont="1" applyFill="1" applyBorder="1" applyAlignment="1">
      <alignment horizontal="center" vertical="center"/>
    </xf>
    <xf numFmtId="49" fontId="14" fillId="4" borderId="4" xfId="0" applyNumberFormat="1" applyFont="1" applyFill="1" applyBorder="1" applyAlignment="1">
      <alignment horizontal="left" vertical="center" wrapText="1"/>
    </xf>
    <xf numFmtId="49" fontId="14" fillId="4" borderId="5" xfId="0" applyNumberFormat="1" applyFont="1" applyFill="1" applyBorder="1" applyAlignment="1">
      <alignment horizontal="left" vertical="center" wrapText="1"/>
    </xf>
    <xf numFmtId="49" fontId="14" fillId="4" borderId="8" xfId="0" applyNumberFormat="1" applyFont="1" applyFill="1" applyBorder="1" applyAlignment="1">
      <alignment horizontal="left" vertical="center" wrapText="1"/>
    </xf>
    <xf numFmtId="0" fontId="24" fillId="5" borderId="14" xfId="0" applyFont="1" applyFill="1" applyBorder="1" applyAlignment="1">
      <alignment horizontal="center" vertical="center"/>
    </xf>
    <xf numFmtId="49" fontId="14" fillId="0" borderId="5" xfId="0" applyNumberFormat="1" applyFont="1" applyBorder="1" applyAlignment="1">
      <alignment horizontal="center" vertical="center" wrapText="1"/>
    </xf>
    <xf numFmtId="49" fontId="14" fillId="0" borderId="4" xfId="0" applyNumberFormat="1" applyFont="1" applyBorder="1" applyAlignment="1">
      <alignment horizontal="left" vertical="center" wrapText="1"/>
    </xf>
    <xf numFmtId="49" fontId="14" fillId="0" borderId="5"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0" fontId="14"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4" fillId="7" borderId="3" xfId="0" applyFont="1" applyFill="1" applyBorder="1" applyAlignment="1">
      <alignment horizontal="left"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2" fontId="14" fillId="0" borderId="3" xfId="0" applyNumberFormat="1" applyFont="1" applyBorder="1" applyAlignment="1" applyProtection="1">
      <alignment horizontal="center" vertical="center"/>
      <protection locked="0"/>
    </xf>
    <xf numFmtId="44" fontId="14" fillId="0" borderId="3" xfId="2" applyFont="1" applyBorder="1" applyAlignment="1" applyProtection="1">
      <alignment horizontal="center" vertical="center"/>
      <protection locked="0"/>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4" fillId="0" borderId="3" xfId="0" applyFont="1" applyBorder="1" applyAlignment="1">
      <alignment horizontal="left" vertical="center"/>
    </xf>
    <xf numFmtId="0" fontId="14" fillId="0" borderId="6" xfId="0" applyFont="1" applyBorder="1" applyAlignment="1">
      <alignment horizontal="left" vertical="center" wrapText="1"/>
    </xf>
    <xf numFmtId="0" fontId="11" fillId="0" borderId="0" xfId="0" applyFont="1" applyAlignment="1">
      <alignment horizontal="center" vertical="center" wrapText="1"/>
    </xf>
    <xf numFmtId="0" fontId="23" fillId="5" borderId="10" xfId="0" applyFont="1" applyFill="1" applyBorder="1" applyAlignment="1">
      <alignment horizontal="left" vertical="center"/>
    </xf>
    <xf numFmtId="0" fontId="23" fillId="5" borderId="0" xfId="0" applyFont="1" applyFill="1" applyAlignment="1">
      <alignment horizontal="left" vertical="center"/>
    </xf>
    <xf numFmtId="0" fontId="23" fillId="5" borderId="12" xfId="0" applyFont="1" applyFill="1" applyBorder="1" applyAlignment="1">
      <alignment horizontal="left" vertical="center"/>
    </xf>
    <xf numFmtId="49" fontId="15" fillId="0" borderId="3" xfId="0" applyNumberFormat="1" applyFont="1" applyBorder="1" applyAlignment="1">
      <alignment horizontal="center" vertical="center" wrapText="1"/>
    </xf>
    <xf numFmtId="0" fontId="14" fillId="0" borderId="0" xfId="0" applyFont="1" applyAlignment="1">
      <alignment horizontal="center" vertical="center"/>
    </xf>
    <xf numFmtId="0" fontId="16" fillId="0" borderId="0" xfId="0" applyFont="1" applyAlignment="1">
      <alignment horizontal="left" vertical="center" wrapText="1"/>
    </xf>
    <xf numFmtId="0" fontId="16" fillId="4" borderId="0" xfId="0" applyFont="1" applyFill="1" applyAlignment="1">
      <alignment horizontal="left" vertical="center" wrapText="1"/>
    </xf>
    <xf numFmtId="0" fontId="17" fillId="0" borderId="0" xfId="0" applyFont="1" applyAlignment="1">
      <alignment horizontal="left" vertical="center" wrapText="1"/>
    </xf>
    <xf numFmtId="0" fontId="6" fillId="0" borderId="0" xfId="0" applyFont="1" applyAlignment="1">
      <alignment horizontal="left" vertical="center" wrapText="1"/>
    </xf>
    <xf numFmtId="0" fontId="20" fillId="0" borderId="0" xfId="0" applyFont="1" applyAlignment="1">
      <alignment horizontal="right" vertical="center"/>
    </xf>
    <xf numFmtId="0" fontId="20" fillId="0" borderId="0" xfId="0" applyFont="1" applyAlignment="1">
      <alignment horizontal="right" vertical="top"/>
    </xf>
    <xf numFmtId="0" fontId="21" fillId="0" borderId="0" xfId="0" applyFont="1" applyAlignment="1">
      <alignment horizontal="left" vertical="center" wrapText="1"/>
    </xf>
    <xf numFmtId="0" fontId="15" fillId="2" borderId="0" xfId="0" applyFont="1" applyFill="1" applyAlignment="1">
      <alignment horizontal="center" vertical="center" wrapText="1"/>
    </xf>
    <xf numFmtId="0" fontId="15" fillId="0" borderId="0" xfId="0" applyFont="1" applyAlignment="1">
      <alignment horizontal="left" vertical="center" wrapText="1"/>
    </xf>
  </cellXfs>
  <cellStyles count="3">
    <cellStyle name="Millares" xfId="1" builtinId="3"/>
    <cellStyle name="Moneda" xfId="2" builtinId="4"/>
    <cellStyle name="Normal" xfId="0" builtinId="0"/>
  </cellStyles>
  <dxfs count="0"/>
  <tableStyles count="1" defaultTableStyle="TableStyleMedium9" defaultPivotStyle="PivotStyleLight16">
    <tableStyle name="Invisible" pivot="0" table="0" count="0" xr9:uid="{6EDC4B33-F92E-481F-A92F-1F5A59EEAE97}"/>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607220</xdr:colOff>
      <xdr:row>0</xdr:row>
      <xdr:rowOff>0</xdr:rowOff>
    </xdr:from>
    <xdr:to>
      <xdr:col>15</xdr:col>
      <xdr:colOff>93084</xdr:colOff>
      <xdr:row>1</xdr:row>
      <xdr:rowOff>134898</xdr:rowOff>
    </xdr:to>
    <xdr:pic>
      <xdr:nvPicPr>
        <xdr:cNvPr id="2" name="Imagen 1">
          <a:extLst>
            <a:ext uri="{FF2B5EF4-FFF2-40B4-BE49-F238E27FC236}">
              <a16:creationId xmlns:a16="http://schemas.microsoft.com/office/drawing/2014/main" id="{8A8353DC-180F-456F-9B30-39DAC53C34C1}"/>
            </a:ext>
          </a:extLst>
        </xdr:cNvPr>
        <xdr:cNvPicPr>
          <a:picLocks noChangeAspect="1"/>
        </xdr:cNvPicPr>
      </xdr:nvPicPr>
      <xdr:blipFill>
        <a:blip xmlns:r="http://schemas.openxmlformats.org/officeDocument/2006/relationships" r:embed="rId1"/>
        <a:stretch>
          <a:fillRect/>
        </a:stretch>
      </xdr:blipFill>
      <xdr:spPr>
        <a:xfrm>
          <a:off x="20857370" y="0"/>
          <a:ext cx="1609939" cy="1639848"/>
        </a:xfrm>
        <a:prstGeom prst="rect">
          <a:avLst/>
        </a:prstGeom>
      </xdr:spPr>
    </xdr:pic>
    <xdr:clientData/>
  </xdr:twoCellAnchor>
  <xdr:twoCellAnchor editAs="oneCell">
    <xdr:from>
      <xdr:col>1</xdr:col>
      <xdr:colOff>154782</xdr:colOff>
      <xdr:row>0</xdr:row>
      <xdr:rowOff>285749</xdr:rowOff>
    </xdr:from>
    <xdr:to>
      <xdr:col>4</xdr:col>
      <xdr:colOff>1643062</xdr:colOff>
      <xdr:row>0</xdr:row>
      <xdr:rowOff>1171182</xdr:rowOff>
    </xdr:to>
    <xdr:pic>
      <xdr:nvPicPr>
        <xdr:cNvPr id="3" name="Marcador de contenido 4" descr="Imagen que contiene firmar, parada, dibujo, medidor&#10;&#10;El contenido generado por IA puede ser incorrecto.">
          <a:extLst>
            <a:ext uri="{FF2B5EF4-FFF2-40B4-BE49-F238E27FC236}">
              <a16:creationId xmlns:a16="http://schemas.microsoft.com/office/drawing/2014/main" id="{4973A8C8-1B87-4C29-B85D-0ADA3E4FDDF1}"/>
            </a:ext>
          </a:extLst>
        </xdr:cNvPr>
        <xdr:cNvPicPr>
          <a:picLocks noGrp="1" noChangeAspect="1"/>
        </xdr:cNvPicPr>
      </xdr:nvPicPr>
      <xdr:blipFill>
        <a:blip xmlns:r="http://schemas.openxmlformats.org/officeDocument/2006/relationships" r:embed="rId2"/>
        <a:stretch>
          <a:fillRect/>
        </a:stretch>
      </xdr:blipFill>
      <xdr:spPr>
        <a:xfrm>
          <a:off x="878682" y="285749"/>
          <a:ext cx="5564980" cy="8854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114301</xdr:colOff>
      <xdr:row>2</xdr:row>
      <xdr:rowOff>105051</xdr:rowOff>
    </xdr:to>
    <xdr:pic>
      <xdr:nvPicPr>
        <xdr:cNvPr id="2" name="Marcador de contenido 4" descr="Imagen que contiene firmar, parada, dibujo, medidor&#10;&#10;El contenido generado por IA puede ser incorrecto.">
          <a:extLst>
            <a:ext uri="{FF2B5EF4-FFF2-40B4-BE49-F238E27FC236}">
              <a16:creationId xmlns:a16="http://schemas.microsoft.com/office/drawing/2014/main" id="{F9332591-65AF-4158-A97E-FBC1C34EE5A5}"/>
            </a:ext>
          </a:extLst>
        </xdr:cNvPr>
        <xdr:cNvPicPr>
          <a:picLocks noGrp="1" noChangeAspect="1"/>
        </xdr:cNvPicPr>
      </xdr:nvPicPr>
      <xdr:blipFill>
        <a:blip xmlns:r="http://schemas.openxmlformats.org/officeDocument/2006/relationships" r:embed="rId1"/>
        <a:stretch>
          <a:fillRect/>
        </a:stretch>
      </xdr:blipFill>
      <xdr:spPr>
        <a:xfrm>
          <a:off x="1" y="0"/>
          <a:ext cx="3154680" cy="5012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gesu.ses.sep.gob.mx/Archivos%20de%20trabajo%20SPyE/8_Seguimiento%20Fondos%202010/Formato%20Proyectos%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gesu.ses.sep.gob.mx/Users/SEP/AppData/Local/Microsoft/Windows/Temporary%20Internet%20Files/Content.IE5/58GUS9Y2/para%20proyectos%202010%20cuestion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liación de oferta"/>
      <sheetName val="Incremento de Matrícula"/>
      <sheetName val="Hoja1"/>
    </sheetNames>
    <sheetDataSet>
      <sheetData sheetId="0"/>
      <sheetData sheetId="1"/>
      <sheetData sheetId="2">
        <row r="2">
          <cell r="E2">
            <v>2008</v>
          </cell>
        </row>
        <row r="3">
          <cell r="E3">
            <v>2009</v>
          </cell>
        </row>
        <row r="4">
          <cell r="E4">
            <v>2010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stionario"/>
      <sheetName val="obra construida"/>
      <sheetName val="listas"/>
    </sheetNames>
    <sheetDataSet>
      <sheetData sheetId="0"/>
      <sheetData sheetId="1"/>
      <sheetData sheetId="2">
        <row r="1">
          <cell r="A1" t="str">
            <v>TSU</v>
          </cell>
          <cell r="B1" t="str">
            <v>Nuevo</v>
          </cell>
          <cell r="C1" t="str">
            <v>Escolarizado</v>
          </cell>
        </row>
        <row r="2">
          <cell r="A2" t="str">
            <v>LIC</v>
          </cell>
          <cell r="B2" t="str">
            <v>Existente</v>
          </cell>
          <cell r="C2" t="str">
            <v>No Escolarizado</v>
          </cell>
        </row>
        <row r="3">
          <cell r="A3" t="str">
            <v>PG</v>
          </cell>
          <cell r="C3" t="str">
            <v>Semi-escolarizado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l_oaxaca@tecnm.mx" TargetMode="External"/><Relationship Id="rId2" Type="http://schemas.openxmlformats.org/officeDocument/2006/relationships/hyperlink" Target="http://www.itoaxaca.edu.mx/" TargetMode="External"/><Relationship Id="rId1" Type="http://schemas.openxmlformats.org/officeDocument/2006/relationships/hyperlink" Target="mailto:dir_oaxaca@tecnm.m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7A5D7-BD35-41A7-89A4-C4C8A0FB1BB1}">
  <dimension ref="A1:T156"/>
  <sheetViews>
    <sheetView showGridLines="0" tabSelected="1" topLeftCell="A129" zoomScale="70" zoomScaleNormal="70" zoomScaleSheetLayoutView="50" workbookViewId="0">
      <selection activeCell="E32" sqref="E32:H33"/>
    </sheetView>
  </sheetViews>
  <sheetFormatPr baseColWidth="10" defaultColWidth="10.85546875" defaultRowHeight="15" x14ac:dyDescent="0.25"/>
  <cols>
    <col min="1" max="1" width="10.85546875" style="7"/>
    <col min="2" max="2" width="17.7109375" style="5" customWidth="1"/>
    <col min="3" max="3" width="22" style="5" customWidth="1"/>
    <col min="4" max="4" width="21.42578125" style="5" customWidth="1"/>
    <col min="5" max="5" width="25.140625" style="5" customWidth="1"/>
    <col min="6" max="6" width="24.140625" style="5" customWidth="1"/>
    <col min="7" max="7" width="23.42578125" style="5" customWidth="1"/>
    <col min="8" max="8" width="22.5703125" style="5" customWidth="1"/>
    <col min="9" max="9" width="19.42578125" style="5" customWidth="1"/>
    <col min="10" max="10" width="18.85546875" style="5" customWidth="1"/>
    <col min="11" max="11" width="25.42578125" style="5" customWidth="1"/>
    <col min="12" max="12" width="57.7109375" style="5" customWidth="1"/>
    <col min="13" max="13" width="20.42578125" style="5" customWidth="1"/>
    <col min="14" max="14" width="12.85546875" style="7" customWidth="1"/>
    <col min="15" max="15" width="19" style="7" customWidth="1"/>
    <col min="16" max="22" width="10.85546875" style="7"/>
    <col min="23" max="23" width="7.28515625" style="7" bestFit="1" customWidth="1"/>
    <col min="24" max="26" width="10.85546875" style="7"/>
    <col min="27" max="27" width="7.28515625" style="7" bestFit="1" customWidth="1"/>
    <col min="28" max="28" width="13" style="7" customWidth="1"/>
    <col min="29" max="16384" width="10.85546875" style="7"/>
  </cols>
  <sheetData>
    <row r="1" spans="2:20" ht="118.5" customHeight="1" x14ac:dyDescent="0.25">
      <c r="B1" s="282"/>
      <c r="C1" s="282"/>
      <c r="D1" s="282"/>
      <c r="E1" s="282"/>
      <c r="F1" s="282"/>
      <c r="G1" s="282"/>
      <c r="H1" s="282"/>
      <c r="I1" s="282"/>
      <c r="J1" s="282"/>
      <c r="K1" s="282"/>
      <c r="L1" s="282"/>
      <c r="M1" s="282"/>
      <c r="N1" s="282"/>
      <c r="O1" s="282"/>
      <c r="P1" s="282"/>
    </row>
    <row r="2" spans="2:20" ht="17.100000000000001" customHeight="1" x14ac:dyDescent="0.25">
      <c r="D2" s="6"/>
    </row>
    <row r="3" spans="2:20" ht="45.75" customHeight="1" x14ac:dyDescent="0.25">
      <c r="B3" s="271" t="s">
        <v>160</v>
      </c>
      <c r="C3" s="271"/>
      <c r="D3" s="271"/>
      <c r="E3" s="271"/>
      <c r="F3" s="271"/>
      <c r="G3" s="271"/>
      <c r="H3" s="271"/>
      <c r="I3" s="271"/>
      <c r="J3" s="271"/>
      <c r="K3" s="271"/>
      <c r="L3" s="271"/>
      <c r="M3" s="271"/>
      <c r="N3"/>
      <c r="O3"/>
      <c r="P3"/>
      <c r="Q3"/>
      <c r="R3"/>
      <c r="S3"/>
      <c r="T3"/>
    </row>
    <row r="4" spans="2:20" ht="25.5" customHeight="1" x14ac:dyDescent="0.25">
      <c r="B4" s="283" t="s">
        <v>10</v>
      </c>
      <c r="C4" s="284"/>
      <c r="D4" s="284"/>
      <c r="E4" s="285"/>
      <c r="N4"/>
      <c r="O4"/>
      <c r="P4"/>
      <c r="Q4"/>
      <c r="R4"/>
      <c r="S4"/>
      <c r="T4"/>
    </row>
    <row r="5" spans="2:20" ht="36.75" customHeight="1" x14ac:dyDescent="0.25">
      <c r="B5" s="286" t="s">
        <v>187</v>
      </c>
      <c r="C5" s="286"/>
      <c r="D5" s="286"/>
      <c r="E5" s="286"/>
      <c r="F5" s="286"/>
      <c r="G5" s="286"/>
      <c r="H5" s="286"/>
      <c r="I5" s="286"/>
      <c r="J5" s="286"/>
      <c r="K5" s="286"/>
      <c r="L5" s="286"/>
      <c r="M5" s="286"/>
      <c r="N5"/>
      <c r="O5"/>
      <c r="P5"/>
      <c r="Q5"/>
      <c r="R5"/>
      <c r="S5"/>
      <c r="T5"/>
    </row>
    <row r="6" spans="2:20" ht="14.25" customHeight="1" x14ac:dyDescent="0.25">
      <c r="B6" s="43"/>
      <c r="C6" s="43"/>
      <c r="D6" s="58"/>
      <c r="E6" s="58"/>
      <c r="F6" s="58"/>
      <c r="G6" s="43"/>
      <c r="H6" s="43"/>
      <c r="I6" s="43"/>
      <c r="J6" s="43"/>
      <c r="K6" s="43"/>
      <c r="L6" s="43"/>
      <c r="N6"/>
      <c r="O6"/>
      <c r="P6"/>
      <c r="Q6"/>
      <c r="R6"/>
      <c r="S6"/>
      <c r="T6"/>
    </row>
    <row r="7" spans="2:20" ht="20.25" customHeight="1" x14ac:dyDescent="0.25">
      <c r="B7" s="287" t="s">
        <v>161</v>
      </c>
      <c r="C7" s="287"/>
      <c r="D7" s="287"/>
      <c r="E7" s="287"/>
      <c r="F7" s="287"/>
      <c r="G7" s="287"/>
      <c r="H7" s="287"/>
      <c r="I7" s="287"/>
      <c r="J7" s="287"/>
      <c r="K7" s="287"/>
      <c r="L7" s="287"/>
      <c r="N7"/>
      <c r="O7"/>
      <c r="P7"/>
      <c r="Q7"/>
      <c r="R7"/>
      <c r="S7"/>
      <c r="T7"/>
    </row>
    <row r="8" spans="2:20" s="12" customFormat="1" ht="81.75" customHeight="1" x14ac:dyDescent="0.25">
      <c r="B8" s="160" t="s">
        <v>135</v>
      </c>
      <c r="C8" s="160"/>
      <c r="D8" s="9"/>
      <c r="E8" s="160" t="s">
        <v>128</v>
      </c>
      <c r="F8" s="160"/>
      <c r="G8" s="160"/>
      <c r="H8" s="10"/>
      <c r="I8" s="160" t="s">
        <v>129</v>
      </c>
      <c r="J8" s="160"/>
      <c r="K8" s="160"/>
      <c r="L8" s="10"/>
      <c r="M8" s="160" t="s">
        <v>130</v>
      </c>
      <c r="N8" s="160"/>
      <c r="O8" s="75" t="s">
        <v>159</v>
      </c>
    </row>
    <row r="9" spans="2:20" s="12" customFormat="1" x14ac:dyDescent="0.25">
      <c r="C9" s="60"/>
      <c r="D9" s="60"/>
      <c r="E9" s="281"/>
      <c r="F9" s="281"/>
      <c r="G9" s="281"/>
      <c r="H9" s="30"/>
      <c r="I9" s="58"/>
      <c r="J9"/>
      <c r="K9"/>
      <c r="L9"/>
      <c r="M9" s="11"/>
    </row>
    <row r="10" spans="2:20" s="12" customFormat="1" ht="24" customHeight="1" x14ac:dyDescent="0.25">
      <c r="B10" s="11"/>
      <c r="C10" s="11"/>
      <c r="D10" s="11"/>
      <c r="E10" s="11"/>
      <c r="F10" s="11"/>
      <c r="G10" s="11"/>
      <c r="H10" s="11"/>
      <c r="I10" s="11"/>
      <c r="J10"/>
      <c r="K10"/>
      <c r="L10"/>
      <c r="M10" s="11"/>
    </row>
    <row r="11" spans="2:20" ht="37.5" customHeight="1" x14ac:dyDescent="0.25">
      <c r="B11" s="161" t="s">
        <v>136</v>
      </c>
      <c r="C11" s="161"/>
      <c r="D11" s="161"/>
      <c r="E11" s="161"/>
      <c r="F11" s="161"/>
      <c r="G11" s="161"/>
      <c r="H11" s="161"/>
      <c r="I11" s="161"/>
      <c r="J11" s="14"/>
      <c r="N11" s="5"/>
      <c r="O11" s="5"/>
    </row>
    <row r="12" spans="2:20" ht="57" customHeight="1" x14ac:dyDescent="0.25">
      <c r="B12" s="161" t="s">
        <v>131</v>
      </c>
      <c r="C12" s="161"/>
      <c r="D12" s="161" t="s">
        <v>132</v>
      </c>
      <c r="E12" s="161"/>
      <c r="F12" s="161" t="s">
        <v>133</v>
      </c>
      <c r="G12" s="161"/>
      <c r="H12" s="161" t="s">
        <v>134</v>
      </c>
      <c r="I12" s="161"/>
      <c r="N12" s="5"/>
      <c r="O12" s="5"/>
    </row>
    <row r="13" spans="2:20" ht="30.75" customHeight="1" x14ac:dyDescent="0.25">
      <c r="B13" s="275"/>
      <c r="C13" s="275"/>
      <c r="D13" s="275"/>
      <c r="E13" s="275"/>
      <c r="F13" s="276">
        <f>K48</f>
        <v>20000000</v>
      </c>
      <c r="G13" s="276"/>
      <c r="H13" s="276">
        <f>F13+D13+B13</f>
        <v>20000000</v>
      </c>
      <c r="I13" s="276"/>
      <c r="N13" s="5"/>
      <c r="O13" s="5"/>
    </row>
    <row r="14" spans="2:20" x14ac:dyDescent="0.25">
      <c r="E14" s="8"/>
      <c r="H14" s="16"/>
      <c r="I14" s="16"/>
      <c r="J14" s="16"/>
      <c r="K14" s="11"/>
    </row>
    <row r="15" spans="2:20" ht="15" customHeight="1" x14ac:dyDescent="0.25">
      <c r="B15" s="277" t="s">
        <v>9</v>
      </c>
      <c r="C15" s="278"/>
      <c r="D15" s="278"/>
      <c r="E15" s="279"/>
      <c r="F15" s="13"/>
      <c r="G15" s="13"/>
      <c r="H15" s="13"/>
      <c r="I15"/>
      <c r="J15" s="13"/>
      <c r="K15" s="13"/>
      <c r="L15" s="13"/>
    </row>
    <row r="16" spans="2:20" ht="24.75" customHeight="1" x14ac:dyDescent="0.25">
      <c r="B16" s="272" t="s">
        <v>0</v>
      </c>
      <c r="C16" s="272"/>
      <c r="D16" s="272"/>
      <c r="E16" s="280" t="s">
        <v>162</v>
      </c>
      <c r="F16" s="280"/>
      <c r="G16" s="280"/>
      <c r="H16" s="280"/>
      <c r="I16"/>
      <c r="J16" s="273" t="s">
        <v>76</v>
      </c>
      <c r="K16" s="274"/>
      <c r="L16" s="274"/>
      <c r="M16" s="64"/>
      <c r="N16" s="13"/>
      <c r="O16" s="13"/>
    </row>
    <row r="17" spans="2:16" ht="18.75" customHeight="1" x14ac:dyDescent="0.25">
      <c r="B17" s="270" t="s">
        <v>1</v>
      </c>
      <c r="C17" s="270"/>
      <c r="D17" s="270"/>
      <c r="E17" s="271" t="s">
        <v>163</v>
      </c>
      <c r="F17" s="271"/>
      <c r="G17" s="271"/>
      <c r="H17" s="271"/>
      <c r="I17"/>
      <c r="J17" s="270" t="s">
        <v>0</v>
      </c>
      <c r="K17" s="270"/>
      <c r="L17" s="271" t="s">
        <v>166</v>
      </c>
      <c r="M17" s="271"/>
      <c r="N17" s="271"/>
      <c r="O17" s="271"/>
    </row>
    <row r="18" spans="2:16" ht="18.75" customHeight="1" x14ac:dyDescent="0.25">
      <c r="B18" s="270" t="s">
        <v>2</v>
      </c>
      <c r="C18" s="270"/>
      <c r="D18" s="270"/>
      <c r="E18" s="271" t="s">
        <v>164</v>
      </c>
      <c r="F18" s="271"/>
      <c r="G18" s="271"/>
      <c r="H18" s="271"/>
      <c r="I18"/>
      <c r="J18" s="270" t="s">
        <v>1</v>
      </c>
      <c r="K18" s="270"/>
      <c r="L18" s="271" t="s">
        <v>167</v>
      </c>
      <c r="M18" s="271"/>
      <c r="N18" s="271"/>
      <c r="O18" s="271"/>
    </row>
    <row r="19" spans="2:16" ht="18.75" customHeight="1" x14ac:dyDescent="0.25">
      <c r="B19" s="270" t="s">
        <v>3</v>
      </c>
      <c r="C19" s="270"/>
      <c r="D19" s="270"/>
      <c r="E19" s="271" t="s">
        <v>165</v>
      </c>
      <c r="F19" s="271"/>
      <c r="G19" s="271"/>
      <c r="H19" s="271"/>
      <c r="I19"/>
      <c r="J19" s="270" t="s">
        <v>107</v>
      </c>
      <c r="K19" s="270"/>
      <c r="L19" s="271" t="s">
        <v>168</v>
      </c>
      <c r="M19" s="271"/>
      <c r="N19" s="271"/>
      <c r="O19" s="271"/>
    </row>
    <row r="20" spans="2:16" ht="18.75" customHeight="1" x14ac:dyDescent="0.25">
      <c r="B20" s="272" t="s">
        <v>4</v>
      </c>
      <c r="C20" s="272"/>
      <c r="D20" s="272"/>
      <c r="E20" s="271" t="s">
        <v>169</v>
      </c>
      <c r="F20" s="271"/>
      <c r="G20" s="271"/>
      <c r="H20" s="271"/>
      <c r="I20"/>
      <c r="J20" s="270" t="s">
        <v>3</v>
      </c>
      <c r="K20" s="270"/>
      <c r="L20" s="271" t="s">
        <v>170</v>
      </c>
      <c r="M20" s="271"/>
      <c r="N20" s="271"/>
      <c r="O20" s="271"/>
      <c r="P20"/>
    </row>
    <row r="21" spans="2:16" x14ac:dyDescent="0.25">
      <c r="B21" s="17"/>
      <c r="C21" s="18"/>
      <c r="D21" s="18"/>
      <c r="E21" s="18"/>
      <c r="F21" s="13"/>
      <c r="G21" s="13"/>
      <c r="H21" s="13"/>
      <c r="I21"/>
      <c r="J21" s="13"/>
      <c r="K21" s="13"/>
      <c r="L21" s="13"/>
      <c r="M21" s="13"/>
      <c r="P21"/>
    </row>
    <row r="22" spans="2:16" x14ac:dyDescent="0.25">
      <c r="B22" s="19"/>
    </row>
    <row r="23" spans="2:16" x14ac:dyDescent="0.25">
      <c r="B23" s="148" t="s">
        <v>11</v>
      </c>
      <c r="C23" s="149"/>
      <c r="D23" s="149"/>
      <c r="E23" s="149"/>
      <c r="F23" s="149"/>
      <c r="G23" s="149"/>
      <c r="H23" s="150"/>
    </row>
    <row r="24" spans="2:16" ht="162" customHeight="1" x14ac:dyDescent="0.25">
      <c r="B24" s="262" t="s">
        <v>293</v>
      </c>
      <c r="C24" s="263"/>
      <c r="D24" s="263"/>
      <c r="E24" s="263"/>
      <c r="F24" s="263"/>
      <c r="G24" s="263"/>
      <c r="H24" s="264"/>
      <c r="I24" s="20"/>
      <c r="J24" s="20"/>
      <c r="K24" s="20"/>
      <c r="L24" s="20"/>
    </row>
    <row r="25" spans="2:16" x14ac:dyDescent="0.25">
      <c r="B25" s="19"/>
    </row>
    <row r="26" spans="2:16" ht="34.5" customHeight="1" x14ac:dyDescent="0.25">
      <c r="B26" s="148" t="s">
        <v>12</v>
      </c>
      <c r="C26" s="149"/>
      <c r="D26" s="149"/>
      <c r="E26" s="149"/>
      <c r="F26" s="149"/>
      <c r="G26" s="149"/>
      <c r="H26" s="150"/>
      <c r="I26" s="265" t="s">
        <v>13</v>
      </c>
      <c r="J26" s="265"/>
      <c r="K26" s="265"/>
      <c r="L26" s="265"/>
      <c r="M26" s="265"/>
      <c r="N26" s="21"/>
    </row>
    <row r="27" spans="2:16" ht="88.5" customHeight="1" x14ac:dyDescent="0.25">
      <c r="B27" s="212" t="s">
        <v>188</v>
      </c>
      <c r="C27" s="266"/>
      <c r="D27" s="266"/>
      <c r="E27" s="266"/>
      <c r="F27" s="266"/>
      <c r="G27" s="266"/>
      <c r="H27" s="213"/>
      <c r="I27" s="267" t="s">
        <v>171</v>
      </c>
      <c r="J27" s="268"/>
      <c r="K27" s="268"/>
      <c r="L27" s="268"/>
      <c r="M27" s="269"/>
    </row>
    <row r="28" spans="2:16" x14ac:dyDescent="0.25">
      <c r="B28" s="43"/>
      <c r="C28" s="8"/>
      <c r="D28" s="8"/>
      <c r="E28" s="8"/>
      <c r="F28" s="8"/>
      <c r="G28" s="8"/>
      <c r="H28" s="8"/>
      <c r="I28" s="22"/>
      <c r="J28" s="22"/>
      <c r="K28" s="22"/>
      <c r="L28" s="22"/>
    </row>
    <row r="29" spans="2:16" ht="27.75" customHeight="1" x14ac:dyDescent="0.25">
      <c r="B29" s="256" t="s">
        <v>105</v>
      </c>
      <c r="C29" s="257"/>
      <c r="D29" s="258"/>
      <c r="E29" s="8"/>
      <c r="F29" s="8"/>
      <c r="G29" s="8"/>
      <c r="H29" s="8"/>
      <c r="I29" s="22"/>
      <c r="J29" s="22"/>
      <c r="K29" s="22"/>
      <c r="L29" s="22"/>
    </row>
    <row r="30" spans="2:16" ht="26.25" customHeight="1" x14ac:dyDescent="0.25">
      <c r="B30" s="194" t="s">
        <v>14</v>
      </c>
      <c r="C30" s="195"/>
      <c r="D30" s="197"/>
      <c r="E30" s="194" t="s">
        <v>15</v>
      </c>
      <c r="F30" s="195"/>
      <c r="G30" s="195"/>
      <c r="H30" s="197"/>
      <c r="I30" s="194" t="s">
        <v>16</v>
      </c>
      <c r="J30" s="197"/>
      <c r="K30" s="227" t="s">
        <v>137</v>
      </c>
      <c r="L30" s="202" t="s">
        <v>8</v>
      </c>
      <c r="M30" s="206"/>
      <c r="N30" s="206"/>
      <c r="O30" s="207"/>
    </row>
    <row r="31" spans="2:16" ht="36.75" customHeight="1" x14ac:dyDescent="0.25">
      <c r="B31" s="259"/>
      <c r="C31" s="260"/>
      <c r="D31" s="261"/>
      <c r="E31" s="259"/>
      <c r="F31" s="260"/>
      <c r="G31" s="260"/>
      <c r="H31" s="261"/>
      <c r="I31" s="259"/>
      <c r="J31" s="261"/>
      <c r="K31" s="228"/>
      <c r="L31" s="203"/>
      <c r="M31" s="208"/>
      <c r="N31" s="208"/>
      <c r="O31" s="209"/>
    </row>
    <row r="32" spans="2:16" ht="144" customHeight="1" x14ac:dyDescent="0.25">
      <c r="B32" s="131" t="s">
        <v>172</v>
      </c>
      <c r="C32" s="132"/>
      <c r="D32" s="133"/>
      <c r="E32" s="131" t="s">
        <v>294</v>
      </c>
      <c r="F32" s="132"/>
      <c r="G32" s="132"/>
      <c r="H32" s="133"/>
      <c r="I32" s="254" t="s">
        <v>317</v>
      </c>
      <c r="J32" s="255"/>
      <c r="K32" s="100">
        <f>K70</f>
        <v>1460192</v>
      </c>
      <c r="L32" s="137" t="s">
        <v>316</v>
      </c>
      <c r="M32" s="137"/>
      <c r="N32" s="137"/>
      <c r="O32" s="137"/>
    </row>
    <row r="33" spans="2:15" ht="121.5" customHeight="1" x14ac:dyDescent="0.25">
      <c r="B33" s="237"/>
      <c r="C33" s="238"/>
      <c r="D33" s="239"/>
      <c r="E33" s="134"/>
      <c r="F33" s="135"/>
      <c r="G33" s="135"/>
      <c r="H33" s="136"/>
      <c r="I33" s="252" t="s">
        <v>318</v>
      </c>
      <c r="J33" s="253"/>
      <c r="K33" s="100">
        <f>K73</f>
        <v>1322598</v>
      </c>
      <c r="L33" s="137" t="s">
        <v>280</v>
      </c>
      <c r="M33" s="137"/>
      <c r="N33" s="137"/>
      <c r="O33" s="137"/>
    </row>
    <row r="34" spans="2:15" ht="38.65" customHeight="1" x14ac:dyDescent="0.25">
      <c r="B34" s="237"/>
      <c r="C34" s="238"/>
      <c r="D34" s="239"/>
      <c r="E34" s="131" t="s">
        <v>295</v>
      </c>
      <c r="F34" s="132"/>
      <c r="G34" s="132"/>
      <c r="H34" s="133"/>
      <c r="I34" s="240" t="s">
        <v>312</v>
      </c>
      <c r="J34" s="241"/>
      <c r="K34" s="246">
        <f>K78</f>
        <v>2676034</v>
      </c>
      <c r="L34" s="137" t="s">
        <v>313</v>
      </c>
      <c r="M34" s="137"/>
      <c r="N34" s="137"/>
      <c r="O34" s="137"/>
    </row>
    <row r="35" spans="2:15" ht="18.95" customHeight="1" x14ac:dyDescent="0.25">
      <c r="B35" s="237"/>
      <c r="C35" s="238"/>
      <c r="D35" s="239"/>
      <c r="E35" s="237"/>
      <c r="F35" s="238"/>
      <c r="G35" s="238"/>
      <c r="H35" s="239"/>
      <c r="I35" s="242"/>
      <c r="J35" s="243"/>
      <c r="K35" s="247"/>
      <c r="L35" s="137"/>
      <c r="M35" s="137"/>
      <c r="N35" s="137"/>
      <c r="O35" s="137"/>
    </row>
    <row r="36" spans="2:15" ht="18.95" customHeight="1" x14ac:dyDescent="0.25">
      <c r="B36" s="237"/>
      <c r="C36" s="238"/>
      <c r="D36" s="239"/>
      <c r="E36" s="237"/>
      <c r="F36" s="238"/>
      <c r="G36" s="238"/>
      <c r="H36" s="239"/>
      <c r="I36" s="242"/>
      <c r="J36" s="243"/>
      <c r="K36" s="247"/>
      <c r="L36" s="137"/>
      <c r="M36" s="137"/>
      <c r="N36" s="137"/>
      <c r="O36" s="137"/>
    </row>
    <row r="37" spans="2:15" ht="47.25" customHeight="1" x14ac:dyDescent="0.25">
      <c r="B37" s="134"/>
      <c r="C37" s="135"/>
      <c r="D37" s="136"/>
      <c r="E37" s="237"/>
      <c r="F37" s="238"/>
      <c r="G37" s="238"/>
      <c r="H37" s="239"/>
      <c r="I37" s="242"/>
      <c r="J37" s="243"/>
      <c r="K37" s="248"/>
      <c r="L37" s="137"/>
      <c r="M37" s="137"/>
      <c r="N37" s="137"/>
      <c r="O37" s="137"/>
    </row>
    <row r="38" spans="2:15" ht="18.95" customHeight="1" x14ac:dyDescent="0.25">
      <c r="B38" s="223" t="s">
        <v>153</v>
      </c>
      <c r="C38" s="223"/>
      <c r="D38" s="223"/>
      <c r="E38" s="223"/>
      <c r="F38" s="223"/>
      <c r="G38" s="223"/>
      <c r="H38" s="223"/>
      <c r="I38" s="223"/>
      <c r="J38" s="223"/>
      <c r="K38" s="102">
        <f>SUM(K32:K37)</f>
        <v>5458824</v>
      </c>
      <c r="L38" s="88"/>
      <c r="M38" s="99"/>
    </row>
    <row r="39" spans="2:15" ht="53.25" customHeight="1" x14ac:dyDescent="0.25">
      <c r="B39" s="231" t="s">
        <v>173</v>
      </c>
      <c r="C39" s="232"/>
      <c r="D39" s="233"/>
      <c r="E39" s="131" t="s">
        <v>296</v>
      </c>
      <c r="F39" s="132"/>
      <c r="G39" s="132"/>
      <c r="H39" s="133"/>
      <c r="I39" s="240" t="s">
        <v>297</v>
      </c>
      <c r="J39" s="241"/>
      <c r="K39" s="246">
        <f>K92</f>
        <v>2124717</v>
      </c>
      <c r="L39" s="137" t="s">
        <v>281</v>
      </c>
      <c r="M39" s="137"/>
      <c r="N39" s="137"/>
      <c r="O39" s="137"/>
    </row>
    <row r="40" spans="2:15" ht="18.95" customHeight="1" x14ac:dyDescent="0.25">
      <c r="B40" s="234"/>
      <c r="C40" s="235"/>
      <c r="D40" s="236"/>
      <c r="E40" s="237"/>
      <c r="F40" s="238"/>
      <c r="G40" s="238"/>
      <c r="H40" s="239"/>
      <c r="I40" s="242"/>
      <c r="J40" s="243"/>
      <c r="K40" s="247"/>
      <c r="L40" s="137"/>
      <c r="M40" s="137"/>
      <c r="N40" s="137"/>
      <c r="O40" s="137"/>
    </row>
    <row r="41" spans="2:15" ht="15" customHeight="1" x14ac:dyDescent="0.25">
      <c r="B41" s="234"/>
      <c r="C41" s="235"/>
      <c r="D41" s="236"/>
      <c r="E41" s="237"/>
      <c r="F41" s="238"/>
      <c r="G41" s="238"/>
      <c r="H41" s="239"/>
      <c r="I41" s="242"/>
      <c r="J41" s="243"/>
      <c r="K41" s="247"/>
      <c r="L41" s="137"/>
      <c r="M41" s="137"/>
      <c r="N41" s="137"/>
      <c r="O41" s="137"/>
    </row>
    <row r="42" spans="2:15" ht="15" customHeight="1" x14ac:dyDescent="0.25">
      <c r="B42" s="234"/>
      <c r="C42" s="235"/>
      <c r="D42" s="236"/>
      <c r="E42" s="134"/>
      <c r="F42" s="135"/>
      <c r="G42" s="135"/>
      <c r="H42" s="136"/>
      <c r="I42" s="244"/>
      <c r="J42" s="245"/>
      <c r="K42" s="248"/>
      <c r="L42" s="137"/>
      <c r="M42" s="137"/>
      <c r="N42" s="137"/>
      <c r="O42" s="137"/>
    </row>
    <row r="43" spans="2:15" ht="63.75" customHeight="1" x14ac:dyDescent="0.25">
      <c r="B43" s="234"/>
      <c r="C43" s="235"/>
      <c r="D43" s="236"/>
      <c r="E43" s="231" t="s">
        <v>298</v>
      </c>
      <c r="F43" s="232"/>
      <c r="G43" s="232"/>
      <c r="H43" s="233"/>
      <c r="I43" s="240" t="s">
        <v>299</v>
      </c>
      <c r="J43" s="241"/>
      <c r="K43" s="246">
        <f>K109</f>
        <v>12416459</v>
      </c>
      <c r="L43" s="137" t="s">
        <v>282</v>
      </c>
      <c r="M43" s="137"/>
      <c r="N43" s="137"/>
      <c r="O43" s="137"/>
    </row>
    <row r="44" spans="2:15" ht="15" customHeight="1" x14ac:dyDescent="0.25">
      <c r="B44" s="234"/>
      <c r="C44" s="235"/>
      <c r="D44" s="236"/>
      <c r="E44" s="234"/>
      <c r="F44" s="235"/>
      <c r="G44" s="235"/>
      <c r="H44" s="236"/>
      <c r="I44" s="242"/>
      <c r="J44" s="243"/>
      <c r="K44" s="247"/>
      <c r="L44" s="137"/>
      <c r="M44" s="137"/>
      <c r="N44" s="137"/>
      <c r="O44" s="137"/>
    </row>
    <row r="45" spans="2:15" ht="15" customHeight="1" x14ac:dyDescent="0.25">
      <c r="B45" s="234"/>
      <c r="C45" s="235"/>
      <c r="D45" s="236"/>
      <c r="E45" s="234"/>
      <c r="F45" s="235"/>
      <c r="G45" s="235"/>
      <c r="H45" s="236"/>
      <c r="I45" s="242"/>
      <c r="J45" s="243"/>
      <c r="K45" s="247"/>
      <c r="L45" s="137"/>
      <c r="M45" s="137"/>
      <c r="N45" s="137"/>
      <c r="O45" s="137"/>
    </row>
    <row r="46" spans="2:15" ht="36" customHeight="1" x14ac:dyDescent="0.25">
      <c r="B46" s="234"/>
      <c r="C46" s="235"/>
      <c r="D46" s="236"/>
      <c r="E46" s="249"/>
      <c r="F46" s="250"/>
      <c r="G46" s="250"/>
      <c r="H46" s="251"/>
      <c r="I46" s="244"/>
      <c r="J46" s="245"/>
      <c r="K46" s="248"/>
      <c r="L46" s="137"/>
      <c r="M46" s="137"/>
      <c r="N46" s="137"/>
      <c r="O46" s="137"/>
    </row>
    <row r="47" spans="2:15" ht="17.100000000000001" customHeight="1" x14ac:dyDescent="0.25">
      <c r="B47" s="223" t="s">
        <v>154</v>
      </c>
      <c r="C47" s="223"/>
      <c r="D47" s="223"/>
      <c r="E47" s="223"/>
      <c r="F47" s="223"/>
      <c r="G47" s="223"/>
      <c r="H47" s="223"/>
      <c r="I47" s="223"/>
      <c r="J47" s="223"/>
      <c r="K47" s="103">
        <f>SUM(K39:K46)</f>
        <v>14541176</v>
      </c>
      <c r="L47" s="99"/>
      <c r="M47" s="99"/>
    </row>
    <row r="48" spans="2:15" ht="15.75" x14ac:dyDescent="0.25">
      <c r="B48" s="23"/>
      <c r="C48" s="23"/>
      <c r="D48" s="23"/>
      <c r="E48" s="23"/>
      <c r="F48" s="23"/>
      <c r="G48" s="23"/>
      <c r="H48" s="23"/>
      <c r="I48" s="224" t="s">
        <v>29</v>
      </c>
      <c r="J48" s="225"/>
      <c r="K48" s="104">
        <f>K38+K47</f>
        <v>20000000</v>
      </c>
      <c r="L48" s="226"/>
      <c r="M48" s="226"/>
    </row>
    <row r="49" spans="2:16" x14ac:dyDescent="0.25">
      <c r="K49" s="33"/>
    </row>
    <row r="50" spans="2:16" ht="15.75" x14ac:dyDescent="0.25">
      <c r="B50" s="6" t="s">
        <v>155</v>
      </c>
    </row>
    <row r="51" spans="2:16" ht="30" customHeight="1" x14ac:dyDescent="0.25">
      <c r="B51" s="227" t="s">
        <v>81</v>
      </c>
      <c r="C51" s="227" t="s">
        <v>82</v>
      </c>
      <c r="D51" s="202" t="s">
        <v>106</v>
      </c>
      <c r="E51" s="207"/>
      <c r="F51" s="227" t="s">
        <v>89</v>
      </c>
      <c r="G51" s="229" t="s">
        <v>23</v>
      </c>
      <c r="H51" s="229" t="s">
        <v>24</v>
      </c>
      <c r="I51" s="204" t="s">
        <v>138</v>
      </c>
      <c r="J51" s="204" t="s">
        <v>90</v>
      </c>
      <c r="K51" s="204" t="s">
        <v>25</v>
      </c>
      <c r="L51" s="204" t="s">
        <v>85</v>
      </c>
      <c r="M51" s="219" t="s">
        <v>86</v>
      </c>
      <c r="N51" s="220"/>
      <c r="O51" s="219" t="s">
        <v>26</v>
      </c>
      <c r="P51" s="220"/>
    </row>
    <row r="52" spans="2:16" ht="32.25" customHeight="1" x14ac:dyDescent="0.25">
      <c r="B52" s="228"/>
      <c r="C52" s="228"/>
      <c r="D52" s="203"/>
      <c r="E52" s="209"/>
      <c r="F52" s="228"/>
      <c r="G52" s="230"/>
      <c r="H52" s="230"/>
      <c r="I52" s="205"/>
      <c r="J52" s="205"/>
      <c r="K52" s="205"/>
      <c r="L52" s="205"/>
      <c r="M52" s="221"/>
      <c r="N52" s="222"/>
      <c r="O52" s="221"/>
      <c r="P52" s="222"/>
    </row>
    <row r="53" spans="2:16" ht="15.95" customHeight="1" x14ac:dyDescent="0.25">
      <c r="B53" s="75" t="s">
        <v>292</v>
      </c>
      <c r="C53" s="75" t="s">
        <v>292</v>
      </c>
      <c r="D53" s="212" t="s">
        <v>292</v>
      </c>
      <c r="E53" s="213"/>
      <c r="F53" s="75" t="s">
        <v>292</v>
      </c>
      <c r="G53" s="75" t="s">
        <v>292</v>
      </c>
      <c r="H53" s="75" t="s">
        <v>292</v>
      </c>
      <c r="I53" s="75" t="s">
        <v>292</v>
      </c>
      <c r="J53" s="75" t="s">
        <v>292</v>
      </c>
      <c r="K53" s="75" t="s">
        <v>292</v>
      </c>
      <c r="L53" s="75" t="s">
        <v>292</v>
      </c>
      <c r="M53" s="214" t="s">
        <v>292</v>
      </c>
      <c r="N53" s="215"/>
      <c r="O53" s="214" t="s">
        <v>292</v>
      </c>
      <c r="P53" s="215"/>
    </row>
    <row r="54" spans="2:16" ht="15.75" x14ac:dyDescent="0.25">
      <c r="B54" s="9"/>
      <c r="C54" s="9"/>
      <c r="D54" s="212"/>
      <c r="E54" s="213"/>
      <c r="F54" s="24"/>
      <c r="G54" s="28"/>
      <c r="H54" s="26"/>
      <c r="I54" s="69"/>
      <c r="J54" s="71"/>
      <c r="K54" s="27"/>
      <c r="L54" s="9"/>
      <c r="M54" s="214"/>
      <c r="N54" s="215"/>
      <c r="O54" s="214"/>
      <c r="P54" s="215"/>
    </row>
    <row r="55" spans="2:16" ht="15.75" x14ac:dyDescent="0.25">
      <c r="B55" s="9"/>
      <c r="C55" s="9"/>
      <c r="D55" s="67"/>
      <c r="E55" s="68"/>
      <c r="F55" s="24"/>
      <c r="G55" s="28"/>
      <c r="H55" s="26"/>
      <c r="I55" s="69"/>
      <c r="J55" s="71"/>
      <c r="K55" s="27"/>
      <c r="L55" s="9"/>
      <c r="M55" s="65"/>
      <c r="N55" s="66"/>
      <c r="O55" s="65"/>
      <c r="P55" s="66"/>
    </row>
    <row r="56" spans="2:16" ht="15.75" x14ac:dyDescent="0.25">
      <c r="B56" s="9"/>
      <c r="C56" s="9"/>
      <c r="D56" s="212"/>
      <c r="E56" s="213"/>
      <c r="F56" s="24"/>
      <c r="G56" s="28"/>
      <c r="H56" s="26"/>
      <c r="I56" s="69"/>
      <c r="J56" s="71"/>
      <c r="K56" s="27"/>
      <c r="L56" s="9"/>
      <c r="M56" s="214"/>
      <c r="N56" s="215"/>
      <c r="O56" s="214"/>
      <c r="P56" s="215"/>
    </row>
    <row r="57" spans="2:16" ht="15.75" x14ac:dyDescent="0.25">
      <c r="B57" s="9"/>
      <c r="C57" s="9"/>
      <c r="D57" s="212"/>
      <c r="E57" s="213"/>
      <c r="F57" s="24"/>
      <c r="G57" s="28"/>
      <c r="H57" s="26"/>
      <c r="I57" s="69"/>
      <c r="J57" s="71"/>
      <c r="K57" s="27"/>
      <c r="L57" s="9"/>
      <c r="M57" s="214"/>
      <c r="N57" s="215"/>
      <c r="O57" s="214"/>
      <c r="P57" s="215"/>
    </row>
    <row r="58" spans="2:16" ht="15.75" x14ac:dyDescent="0.25">
      <c r="F58" s="216" t="s">
        <v>84</v>
      </c>
      <c r="G58" s="216"/>
      <c r="H58" s="216"/>
      <c r="I58" s="70">
        <f>SUM(I53:I57)</f>
        <v>0</v>
      </c>
      <c r="J58" s="72">
        <f>SUM(J53:J57)</f>
        <v>0</v>
      </c>
      <c r="K58" s="29"/>
      <c r="L58" s="30"/>
      <c r="M58" s="217"/>
      <c r="N58" s="217"/>
      <c r="O58" s="31"/>
      <c r="P58" s="31"/>
    </row>
    <row r="59" spans="2:16" ht="15.95" customHeight="1" x14ac:dyDescent="0.25">
      <c r="B59" s="9"/>
      <c r="C59" s="9"/>
      <c r="D59" s="212"/>
      <c r="E59" s="213"/>
      <c r="F59" s="24"/>
      <c r="G59" s="25"/>
      <c r="H59" s="26"/>
      <c r="I59" s="69"/>
      <c r="J59" s="71"/>
      <c r="K59" s="27"/>
      <c r="L59" s="9"/>
      <c r="M59" s="214"/>
      <c r="N59" s="215"/>
      <c r="O59" s="214"/>
      <c r="P59" s="215"/>
    </row>
    <row r="60" spans="2:16" ht="15.75" x14ac:dyDescent="0.25">
      <c r="B60" s="9"/>
      <c r="C60" s="9"/>
      <c r="D60" s="212"/>
      <c r="E60" s="213"/>
      <c r="F60" s="24"/>
      <c r="G60" s="28"/>
      <c r="H60" s="26"/>
      <c r="I60" s="69"/>
      <c r="J60" s="71"/>
      <c r="K60" s="27"/>
      <c r="L60" s="9"/>
      <c r="M60" s="214"/>
      <c r="N60" s="215"/>
      <c r="O60" s="214"/>
      <c r="P60" s="215"/>
    </row>
    <row r="61" spans="2:16" ht="15.75" x14ac:dyDescent="0.25">
      <c r="B61" s="9"/>
      <c r="C61" s="9"/>
      <c r="D61" s="67"/>
      <c r="E61" s="68"/>
      <c r="F61" s="24"/>
      <c r="G61" s="28"/>
      <c r="H61" s="26"/>
      <c r="I61" s="69"/>
      <c r="J61" s="71"/>
      <c r="K61" s="27"/>
      <c r="L61" s="9"/>
      <c r="M61" s="65"/>
      <c r="N61" s="66"/>
      <c r="O61" s="65"/>
      <c r="P61" s="66"/>
    </row>
    <row r="62" spans="2:16" ht="15.75" x14ac:dyDescent="0.25">
      <c r="B62" s="9"/>
      <c r="C62" s="9"/>
      <c r="D62" s="212"/>
      <c r="E62" s="213"/>
      <c r="F62" s="24"/>
      <c r="G62" s="28"/>
      <c r="H62" s="26"/>
      <c r="I62" s="69"/>
      <c r="J62" s="71"/>
      <c r="K62" s="27"/>
      <c r="L62" s="9"/>
      <c r="M62" s="214"/>
      <c r="N62" s="215"/>
      <c r="O62" s="214"/>
      <c r="P62" s="215"/>
    </row>
    <row r="63" spans="2:16" ht="15.75" x14ac:dyDescent="0.25">
      <c r="B63" s="9"/>
      <c r="C63" s="9"/>
      <c r="D63" s="212"/>
      <c r="E63" s="213"/>
      <c r="F63" s="24"/>
      <c r="G63" s="28"/>
      <c r="H63" s="26"/>
      <c r="I63" s="69"/>
      <c r="J63" s="71"/>
      <c r="K63" s="27"/>
      <c r="L63" s="9"/>
      <c r="M63" s="214"/>
      <c r="N63" s="215"/>
      <c r="O63" s="214"/>
      <c r="P63" s="215"/>
    </row>
    <row r="64" spans="2:16" ht="15.75" x14ac:dyDescent="0.25">
      <c r="F64" s="216" t="s">
        <v>84</v>
      </c>
      <c r="G64" s="216"/>
      <c r="H64" s="216"/>
      <c r="I64" s="70">
        <f>SUM(I59:I63)</f>
        <v>0</v>
      </c>
      <c r="J64" s="72">
        <f>SUM(J59:J63)</f>
        <v>0</v>
      </c>
      <c r="K64" s="29"/>
      <c r="L64" s="30"/>
      <c r="M64" s="217"/>
      <c r="N64" s="217"/>
      <c r="O64" s="31"/>
      <c r="P64" s="31"/>
    </row>
    <row r="65" spans="1:16" ht="15.75" x14ac:dyDescent="0.25">
      <c r="F65" s="218" t="s">
        <v>29</v>
      </c>
      <c r="G65" s="218"/>
      <c r="H65" s="218"/>
      <c r="I65" s="218"/>
      <c r="J65" s="72">
        <f>SUM(J64,J58)</f>
        <v>0</v>
      </c>
      <c r="K65" s="74"/>
      <c r="M65" s="15"/>
      <c r="N65" s="15"/>
    </row>
    <row r="66" spans="1:16" ht="15.75" x14ac:dyDescent="0.25">
      <c r="K66" s="74"/>
      <c r="M66" s="15"/>
      <c r="N66" s="15"/>
    </row>
    <row r="67" spans="1:16" ht="21" customHeight="1" x14ac:dyDescent="0.25">
      <c r="B67" s="6" t="s">
        <v>108</v>
      </c>
    </row>
    <row r="68" spans="1:16" ht="31.5" customHeight="1" x14ac:dyDescent="0.25">
      <c r="B68" s="161" t="s">
        <v>81</v>
      </c>
      <c r="C68" s="161" t="s">
        <v>82</v>
      </c>
      <c r="D68" s="202" t="s">
        <v>17</v>
      </c>
      <c r="E68" s="206"/>
      <c r="F68" s="207"/>
      <c r="G68" s="161" t="s">
        <v>5</v>
      </c>
      <c r="H68" s="161" t="s">
        <v>6</v>
      </c>
      <c r="I68" s="202" t="s">
        <v>18</v>
      </c>
      <c r="J68" s="202" t="s">
        <v>19</v>
      </c>
      <c r="K68" s="204" t="s">
        <v>138</v>
      </c>
      <c r="L68" s="202" t="s">
        <v>20</v>
      </c>
      <c r="M68" s="206"/>
      <c r="N68" s="207"/>
      <c r="O68" s="202" t="s">
        <v>21</v>
      </c>
      <c r="P68" s="207"/>
    </row>
    <row r="69" spans="1:16" ht="48" customHeight="1" x14ac:dyDescent="0.25">
      <c r="B69" s="161"/>
      <c r="C69" s="161"/>
      <c r="D69" s="203"/>
      <c r="E69" s="208"/>
      <c r="F69" s="209"/>
      <c r="G69" s="161"/>
      <c r="H69" s="161"/>
      <c r="I69" s="203"/>
      <c r="J69" s="203"/>
      <c r="K69" s="205"/>
      <c r="L69" s="203"/>
      <c r="M69" s="208"/>
      <c r="N69" s="209"/>
      <c r="O69" s="203"/>
      <c r="P69" s="209"/>
    </row>
    <row r="70" spans="1:16" s="130" customFormat="1" ht="146.25" customHeight="1" x14ac:dyDescent="0.2">
      <c r="B70" s="129">
        <v>1.1000000000000001</v>
      </c>
      <c r="C70" s="129" t="s">
        <v>283</v>
      </c>
      <c r="D70" s="210" t="s">
        <v>300</v>
      </c>
      <c r="E70" s="192"/>
      <c r="F70" s="192"/>
      <c r="G70" s="124" t="s">
        <v>301</v>
      </c>
      <c r="H70" s="123">
        <v>1460192</v>
      </c>
      <c r="I70" s="129">
        <v>1</v>
      </c>
      <c r="J70" s="123" t="s">
        <v>197</v>
      </c>
      <c r="K70" s="123">
        <f>H70*I70</f>
        <v>1460192</v>
      </c>
      <c r="L70" s="211" t="s">
        <v>302</v>
      </c>
      <c r="M70" s="211"/>
      <c r="N70" s="211"/>
      <c r="O70" s="138">
        <v>46387</v>
      </c>
      <c r="P70" s="138"/>
    </row>
    <row r="71" spans="1:16" ht="24" customHeight="1" x14ac:dyDescent="0.25">
      <c r="B71" s="30"/>
      <c r="E71" s="194" t="s">
        <v>22</v>
      </c>
      <c r="F71" s="195"/>
      <c r="G71" s="197"/>
      <c r="H71" s="105">
        <f>H70</f>
        <v>1460192</v>
      </c>
      <c r="I71" s="33"/>
      <c r="J71" s="33"/>
      <c r="K71" s="105">
        <f>K70</f>
        <v>1460192</v>
      </c>
      <c r="L71" s="37"/>
      <c r="M71" s="37"/>
    </row>
    <row r="72" spans="1:16" ht="193.5" customHeight="1" x14ac:dyDescent="0.2">
      <c r="A72" s="5"/>
      <c r="B72" s="75">
        <v>1.1000000000000001</v>
      </c>
      <c r="C72" s="75" t="s">
        <v>284</v>
      </c>
      <c r="D72" s="177" t="s">
        <v>285</v>
      </c>
      <c r="E72" s="175"/>
      <c r="F72" s="176"/>
      <c r="G72" s="90" t="s">
        <v>286</v>
      </c>
      <c r="H72" s="101">
        <v>220433</v>
      </c>
      <c r="I72" s="128">
        <v>6</v>
      </c>
      <c r="J72" s="82" t="s">
        <v>197</v>
      </c>
      <c r="K72" s="122">
        <f>H72*I72</f>
        <v>1322598</v>
      </c>
      <c r="L72" s="193" t="s">
        <v>287</v>
      </c>
      <c r="M72" s="193"/>
      <c r="N72" s="193"/>
      <c r="O72" s="138">
        <v>46387</v>
      </c>
      <c r="P72" s="138"/>
    </row>
    <row r="73" spans="1:16" ht="24" customHeight="1" x14ac:dyDescent="0.25">
      <c r="B73" s="30"/>
      <c r="E73" s="194" t="s">
        <v>22</v>
      </c>
      <c r="F73" s="195"/>
      <c r="G73" s="197"/>
      <c r="H73" s="105">
        <f>H72</f>
        <v>220433</v>
      </c>
      <c r="I73" s="33"/>
      <c r="J73" s="33"/>
      <c r="K73" s="105">
        <f>K72</f>
        <v>1322598</v>
      </c>
      <c r="L73" s="37"/>
      <c r="M73" s="37"/>
    </row>
    <row r="74" spans="1:16" ht="114.95" customHeight="1" x14ac:dyDescent="0.25">
      <c r="B74" s="75">
        <v>1.1000000000000001</v>
      </c>
      <c r="C74" s="75" t="s">
        <v>288</v>
      </c>
      <c r="D74" s="199" t="s">
        <v>310</v>
      </c>
      <c r="E74" s="200"/>
      <c r="F74" s="201"/>
      <c r="G74" s="124" t="s">
        <v>311</v>
      </c>
      <c r="H74" s="124">
        <v>5000</v>
      </c>
      <c r="I74" s="124">
        <v>210</v>
      </c>
      <c r="J74" s="123" t="s">
        <v>197</v>
      </c>
      <c r="K74" s="32">
        <f>H74*I74</f>
        <v>1050000</v>
      </c>
      <c r="L74" s="198" t="s">
        <v>315</v>
      </c>
      <c r="M74" s="198"/>
      <c r="N74" s="198"/>
      <c r="O74" s="138">
        <v>46387</v>
      </c>
      <c r="P74" s="138"/>
    </row>
    <row r="75" spans="1:16" ht="114.95" customHeight="1" x14ac:dyDescent="0.2">
      <c r="B75" s="75">
        <v>1.1000000000000001</v>
      </c>
      <c r="C75" s="75" t="s">
        <v>288</v>
      </c>
      <c r="D75" s="191" t="s">
        <v>308</v>
      </c>
      <c r="E75" s="192"/>
      <c r="F75" s="192"/>
      <c r="G75" s="91" t="s">
        <v>309</v>
      </c>
      <c r="H75" s="32">
        <v>1462</v>
      </c>
      <c r="I75" s="129">
        <v>272</v>
      </c>
      <c r="J75" s="123" t="s">
        <v>197</v>
      </c>
      <c r="K75" s="32">
        <f>H75*I75</f>
        <v>397664</v>
      </c>
      <c r="L75" s="198" t="s">
        <v>314</v>
      </c>
      <c r="M75" s="198"/>
      <c r="N75" s="198"/>
      <c r="O75" s="138">
        <v>46387</v>
      </c>
      <c r="P75" s="138"/>
    </row>
    <row r="76" spans="1:16" ht="98.25" customHeight="1" x14ac:dyDescent="0.2">
      <c r="B76" s="75">
        <v>1.1000000000000001</v>
      </c>
      <c r="C76" s="75" t="s">
        <v>288</v>
      </c>
      <c r="D76" s="191" t="s">
        <v>304</v>
      </c>
      <c r="E76" s="192"/>
      <c r="F76" s="192"/>
      <c r="G76" s="91" t="s">
        <v>289</v>
      </c>
      <c r="H76" s="32">
        <v>16120</v>
      </c>
      <c r="I76" s="129">
        <v>26</v>
      </c>
      <c r="J76" s="32" t="s">
        <v>197</v>
      </c>
      <c r="K76" s="32">
        <f>H76*I76</f>
        <v>419120</v>
      </c>
      <c r="L76" s="198" t="s">
        <v>291</v>
      </c>
      <c r="M76" s="198"/>
      <c r="N76" s="198"/>
      <c r="O76" s="138">
        <v>46387</v>
      </c>
      <c r="P76" s="138"/>
    </row>
    <row r="77" spans="1:16" ht="91.5" customHeight="1" x14ac:dyDescent="0.2">
      <c r="A77" s="5"/>
      <c r="B77" s="75">
        <v>1.1000000000000001</v>
      </c>
      <c r="C77" s="75" t="s">
        <v>288</v>
      </c>
      <c r="D77" s="191" t="s">
        <v>303</v>
      </c>
      <c r="E77" s="192"/>
      <c r="F77" s="192"/>
      <c r="G77" s="91" t="s">
        <v>290</v>
      </c>
      <c r="H77" s="32">
        <v>32370</v>
      </c>
      <c r="I77" s="129">
        <v>25</v>
      </c>
      <c r="J77" s="32" t="s">
        <v>197</v>
      </c>
      <c r="K77" s="32">
        <f>H77*I77</f>
        <v>809250</v>
      </c>
      <c r="L77" s="198" t="s">
        <v>291</v>
      </c>
      <c r="M77" s="198"/>
      <c r="N77" s="198"/>
      <c r="O77" s="138">
        <v>46387</v>
      </c>
      <c r="P77" s="138"/>
    </row>
    <row r="78" spans="1:16" ht="24" customHeight="1" x14ac:dyDescent="0.25">
      <c r="B78" s="30"/>
      <c r="E78" s="194" t="s">
        <v>22</v>
      </c>
      <c r="F78" s="195"/>
      <c r="G78" s="197"/>
      <c r="H78" s="102">
        <f>SUM(H74:H77)</f>
        <v>54952</v>
      </c>
      <c r="I78" s="33"/>
      <c r="J78" s="33"/>
      <c r="K78" s="102">
        <f>SUM(K74:K77)</f>
        <v>2676034</v>
      </c>
      <c r="L78" s="37"/>
      <c r="M78" s="37"/>
    </row>
    <row r="79" spans="1:16" ht="151.9" customHeight="1" x14ac:dyDescent="0.2">
      <c r="B79" s="75">
        <v>2.1</v>
      </c>
      <c r="C79" s="75" t="s">
        <v>195</v>
      </c>
      <c r="D79" s="191" t="s">
        <v>199</v>
      </c>
      <c r="E79" s="192"/>
      <c r="F79" s="192"/>
      <c r="G79" s="91" t="s">
        <v>196</v>
      </c>
      <c r="H79" s="32">
        <v>325322</v>
      </c>
      <c r="I79" s="75">
        <v>1</v>
      </c>
      <c r="J79" s="32" t="s">
        <v>197</v>
      </c>
      <c r="K79" s="32">
        <f>H79*I79</f>
        <v>325322</v>
      </c>
      <c r="L79" s="198" t="s">
        <v>198</v>
      </c>
      <c r="M79" s="198"/>
      <c r="N79" s="198"/>
      <c r="O79" s="138">
        <v>46387</v>
      </c>
      <c r="P79" s="138"/>
    </row>
    <row r="80" spans="1:16" ht="151.9" customHeight="1" x14ac:dyDescent="0.2">
      <c r="B80" s="75">
        <v>2.1</v>
      </c>
      <c r="C80" s="75" t="s">
        <v>195</v>
      </c>
      <c r="D80" s="191" t="s">
        <v>203</v>
      </c>
      <c r="E80" s="192"/>
      <c r="F80" s="192"/>
      <c r="G80" s="91" t="s">
        <v>204</v>
      </c>
      <c r="H80" s="32">
        <v>152540</v>
      </c>
      <c r="I80" s="75">
        <v>1</v>
      </c>
      <c r="J80" s="32" t="s">
        <v>197</v>
      </c>
      <c r="K80" s="32">
        <f t="shared" ref="K80:K108" si="0">H80*I80</f>
        <v>152540</v>
      </c>
      <c r="L80" s="193" t="s">
        <v>205</v>
      </c>
      <c r="M80" s="193"/>
      <c r="N80" s="193"/>
      <c r="O80" s="138">
        <v>46387</v>
      </c>
      <c r="P80" s="138"/>
    </row>
    <row r="81" spans="2:16" ht="148.15" customHeight="1" x14ac:dyDescent="0.2">
      <c r="B81" s="75">
        <v>2.1</v>
      </c>
      <c r="C81" s="75" t="s">
        <v>195</v>
      </c>
      <c r="D81" s="191" t="s">
        <v>200</v>
      </c>
      <c r="E81" s="192"/>
      <c r="F81" s="192"/>
      <c r="G81" s="91" t="s">
        <v>201</v>
      </c>
      <c r="H81" s="32">
        <v>253779</v>
      </c>
      <c r="I81" s="75">
        <v>1</v>
      </c>
      <c r="J81" s="32" t="s">
        <v>197</v>
      </c>
      <c r="K81" s="32">
        <f t="shared" si="0"/>
        <v>253779</v>
      </c>
      <c r="L81" s="193" t="s">
        <v>202</v>
      </c>
      <c r="M81" s="193"/>
      <c r="N81" s="193"/>
      <c r="O81" s="138">
        <v>46387</v>
      </c>
      <c r="P81" s="138"/>
    </row>
    <row r="82" spans="2:16" ht="148.15" customHeight="1" x14ac:dyDescent="0.25">
      <c r="B82" s="75">
        <v>2.1</v>
      </c>
      <c r="C82" s="75" t="s">
        <v>195</v>
      </c>
      <c r="D82" s="180" t="s">
        <v>270</v>
      </c>
      <c r="E82" s="189"/>
      <c r="F82" s="190"/>
      <c r="G82" s="90" t="s">
        <v>204</v>
      </c>
      <c r="H82" s="97">
        <v>152540</v>
      </c>
      <c r="I82" s="98">
        <v>1</v>
      </c>
      <c r="J82" s="92" t="s">
        <v>197</v>
      </c>
      <c r="K82" s="92">
        <v>152540</v>
      </c>
      <c r="L82" s="186" t="s">
        <v>205</v>
      </c>
      <c r="M82" s="187"/>
      <c r="N82" s="188"/>
      <c r="O82" s="138">
        <v>46387</v>
      </c>
      <c r="P82" s="138"/>
    </row>
    <row r="83" spans="2:16" ht="146.25" customHeight="1" x14ac:dyDescent="0.2">
      <c r="B83" s="75">
        <v>2.1</v>
      </c>
      <c r="C83" s="75" t="s">
        <v>195</v>
      </c>
      <c r="D83" s="191" t="s">
        <v>206</v>
      </c>
      <c r="E83" s="192"/>
      <c r="F83" s="192"/>
      <c r="G83" s="91" t="s">
        <v>201</v>
      </c>
      <c r="H83" s="32">
        <v>253779</v>
      </c>
      <c r="I83" s="75">
        <v>1</v>
      </c>
      <c r="J83" s="32" t="s">
        <v>197</v>
      </c>
      <c r="K83" s="32">
        <f t="shared" si="0"/>
        <v>253779</v>
      </c>
      <c r="L83" s="193" t="s">
        <v>202</v>
      </c>
      <c r="M83" s="193"/>
      <c r="N83" s="193"/>
      <c r="O83" s="138">
        <v>46387</v>
      </c>
      <c r="P83" s="138"/>
    </row>
    <row r="84" spans="2:16" ht="146.25" customHeight="1" x14ac:dyDescent="0.25">
      <c r="B84" s="75">
        <v>2.1</v>
      </c>
      <c r="C84" s="75" t="s">
        <v>195</v>
      </c>
      <c r="D84" s="180" t="s">
        <v>271</v>
      </c>
      <c r="E84" s="189"/>
      <c r="F84" s="190"/>
      <c r="G84" s="90" t="s">
        <v>272</v>
      </c>
      <c r="H84" s="97">
        <v>150583</v>
      </c>
      <c r="I84" s="98">
        <v>1</v>
      </c>
      <c r="J84" s="92" t="s">
        <v>197</v>
      </c>
      <c r="K84" s="92">
        <v>150583</v>
      </c>
      <c r="L84" s="186" t="s">
        <v>273</v>
      </c>
      <c r="M84" s="187"/>
      <c r="N84" s="188"/>
      <c r="O84" s="138">
        <v>46387</v>
      </c>
      <c r="P84" s="138"/>
    </row>
    <row r="85" spans="2:16" ht="148.9" customHeight="1" x14ac:dyDescent="0.2">
      <c r="B85" s="75">
        <v>2.1</v>
      </c>
      <c r="C85" s="75" t="s">
        <v>195</v>
      </c>
      <c r="D85" s="191" t="s">
        <v>207</v>
      </c>
      <c r="E85" s="192"/>
      <c r="F85" s="192"/>
      <c r="G85" s="91" t="s">
        <v>208</v>
      </c>
      <c r="H85" s="32">
        <v>152294</v>
      </c>
      <c r="I85" s="75">
        <v>1</v>
      </c>
      <c r="J85" s="32" t="s">
        <v>197</v>
      </c>
      <c r="K85" s="32">
        <f t="shared" si="0"/>
        <v>152294</v>
      </c>
      <c r="L85" s="193" t="s">
        <v>209</v>
      </c>
      <c r="M85" s="193"/>
      <c r="N85" s="193"/>
      <c r="O85" s="138">
        <v>46387</v>
      </c>
      <c r="P85" s="138"/>
    </row>
    <row r="86" spans="2:16" ht="151.15" customHeight="1" x14ac:dyDescent="0.2">
      <c r="B86" s="75">
        <v>2.1</v>
      </c>
      <c r="C86" s="75" t="s">
        <v>195</v>
      </c>
      <c r="D86" s="191" t="s">
        <v>210</v>
      </c>
      <c r="E86" s="192"/>
      <c r="F86" s="192"/>
      <c r="G86" s="91" t="s">
        <v>211</v>
      </c>
      <c r="H86" s="32">
        <v>18716</v>
      </c>
      <c r="I86" s="75">
        <v>1</v>
      </c>
      <c r="J86" s="32" t="s">
        <v>197</v>
      </c>
      <c r="K86" s="32">
        <f t="shared" si="0"/>
        <v>18716</v>
      </c>
      <c r="L86" s="193" t="s">
        <v>212</v>
      </c>
      <c r="M86" s="193"/>
      <c r="N86" s="193"/>
      <c r="O86" s="138">
        <v>46387</v>
      </c>
      <c r="P86" s="138"/>
    </row>
    <row r="87" spans="2:16" ht="156.75" customHeight="1" x14ac:dyDescent="0.2">
      <c r="B87" s="75">
        <v>2.1</v>
      </c>
      <c r="C87" s="75" t="s">
        <v>195</v>
      </c>
      <c r="D87" s="191" t="s">
        <v>213</v>
      </c>
      <c r="E87" s="192"/>
      <c r="F87" s="192"/>
      <c r="G87" s="91" t="s">
        <v>214</v>
      </c>
      <c r="H87" s="32">
        <v>18716</v>
      </c>
      <c r="I87" s="75">
        <v>3</v>
      </c>
      <c r="J87" s="32" t="s">
        <v>197</v>
      </c>
      <c r="K87" s="32">
        <f t="shared" si="0"/>
        <v>56148</v>
      </c>
      <c r="L87" s="193" t="s">
        <v>215</v>
      </c>
      <c r="M87" s="193"/>
      <c r="N87" s="193"/>
      <c r="O87" s="138">
        <v>46387</v>
      </c>
      <c r="P87" s="138"/>
    </row>
    <row r="88" spans="2:16" ht="156.75" customHeight="1" x14ac:dyDescent="0.25">
      <c r="B88" s="75">
        <v>2.1</v>
      </c>
      <c r="C88" s="75" t="s">
        <v>195</v>
      </c>
      <c r="D88" s="180" t="s">
        <v>274</v>
      </c>
      <c r="E88" s="189"/>
      <c r="F88" s="190"/>
      <c r="G88" s="90" t="s">
        <v>275</v>
      </c>
      <c r="H88" s="97">
        <v>128678</v>
      </c>
      <c r="I88" s="98">
        <v>1</v>
      </c>
      <c r="J88" s="92" t="s">
        <v>197</v>
      </c>
      <c r="K88" s="92">
        <v>128678</v>
      </c>
      <c r="L88" s="186" t="s">
        <v>276</v>
      </c>
      <c r="M88" s="187"/>
      <c r="N88" s="188"/>
      <c r="O88" s="138">
        <v>46387</v>
      </c>
      <c r="P88" s="138"/>
    </row>
    <row r="89" spans="2:16" ht="127.35" customHeight="1" x14ac:dyDescent="0.2">
      <c r="B89" s="75">
        <v>2.1</v>
      </c>
      <c r="C89" s="75" t="s">
        <v>195</v>
      </c>
      <c r="D89" s="191" t="s">
        <v>216</v>
      </c>
      <c r="E89" s="192"/>
      <c r="F89" s="192"/>
      <c r="G89" s="91" t="s">
        <v>217</v>
      </c>
      <c r="H89" s="32">
        <v>133085</v>
      </c>
      <c r="I89" s="75">
        <v>1</v>
      </c>
      <c r="J89" s="32" t="s">
        <v>197</v>
      </c>
      <c r="K89" s="32">
        <f t="shared" si="0"/>
        <v>133085</v>
      </c>
      <c r="L89" s="193" t="s">
        <v>218</v>
      </c>
      <c r="M89" s="193"/>
      <c r="N89" s="193"/>
      <c r="O89" s="138">
        <v>46387</v>
      </c>
      <c r="P89" s="138"/>
    </row>
    <row r="90" spans="2:16" ht="131.25" customHeight="1" x14ac:dyDescent="0.2">
      <c r="B90" s="75">
        <v>2.1</v>
      </c>
      <c r="C90" s="75" t="s">
        <v>195</v>
      </c>
      <c r="D90" s="191" t="s">
        <v>219</v>
      </c>
      <c r="E90" s="192"/>
      <c r="F90" s="192"/>
      <c r="G90" s="91" t="s">
        <v>220</v>
      </c>
      <c r="H90" s="32">
        <v>171423</v>
      </c>
      <c r="I90" s="75">
        <v>1</v>
      </c>
      <c r="J90" s="32" t="s">
        <v>197</v>
      </c>
      <c r="K90" s="32">
        <f t="shared" si="0"/>
        <v>171423</v>
      </c>
      <c r="L90" s="193" t="s">
        <v>221</v>
      </c>
      <c r="M90" s="193"/>
      <c r="N90" s="193"/>
      <c r="O90" s="138">
        <v>46387</v>
      </c>
      <c r="P90" s="138"/>
    </row>
    <row r="91" spans="2:16" ht="128.25" customHeight="1" x14ac:dyDescent="0.2">
      <c r="B91" s="75">
        <v>2.1</v>
      </c>
      <c r="C91" s="75" t="s">
        <v>195</v>
      </c>
      <c r="D91" s="191" t="s">
        <v>222</v>
      </c>
      <c r="E91" s="192"/>
      <c r="F91" s="192"/>
      <c r="G91" s="91" t="s">
        <v>223</v>
      </c>
      <c r="H91" s="32">
        <v>175830</v>
      </c>
      <c r="I91" s="75">
        <v>1</v>
      </c>
      <c r="J91" s="32" t="s">
        <v>197</v>
      </c>
      <c r="K91" s="32">
        <f t="shared" si="0"/>
        <v>175830</v>
      </c>
      <c r="L91" s="193" t="s">
        <v>224</v>
      </c>
      <c r="M91" s="193"/>
      <c r="N91" s="193"/>
      <c r="O91" s="138">
        <v>46387</v>
      </c>
      <c r="P91" s="138"/>
    </row>
    <row r="92" spans="2:16" ht="21" customHeight="1" x14ac:dyDescent="0.25">
      <c r="B92" s="30"/>
      <c r="E92" s="194" t="s">
        <v>22</v>
      </c>
      <c r="F92" s="195"/>
      <c r="G92" s="196"/>
      <c r="H92" s="102">
        <f>SUM(H79:H91)</f>
        <v>2087285</v>
      </c>
      <c r="I92" s="33"/>
      <c r="J92" s="33"/>
      <c r="K92" s="104">
        <f>SUM(K79:K91)</f>
        <v>2124717</v>
      </c>
      <c r="L92" s="96"/>
      <c r="M92" s="96"/>
    </row>
    <row r="93" spans="2:16" s="5" customFormat="1" ht="131.25" customHeight="1" x14ac:dyDescent="0.2">
      <c r="B93" s="83">
        <v>2.2000000000000002</v>
      </c>
      <c r="C93" s="83" t="s">
        <v>228</v>
      </c>
      <c r="D93" s="180" t="s">
        <v>225</v>
      </c>
      <c r="E93" s="181"/>
      <c r="F93" s="182"/>
      <c r="G93" s="90" t="s">
        <v>226</v>
      </c>
      <c r="H93" s="92">
        <v>86498</v>
      </c>
      <c r="I93" s="92">
        <v>1</v>
      </c>
      <c r="J93" s="92" t="s">
        <v>197</v>
      </c>
      <c r="K93" s="32">
        <f t="shared" si="0"/>
        <v>86498</v>
      </c>
      <c r="L93" s="183" t="s">
        <v>227</v>
      </c>
      <c r="M93" s="184"/>
      <c r="N93" s="185"/>
      <c r="O93" s="138">
        <v>46387</v>
      </c>
      <c r="P93" s="138"/>
    </row>
    <row r="94" spans="2:16" s="5" customFormat="1" ht="187.15" customHeight="1" x14ac:dyDescent="0.2">
      <c r="B94" s="83">
        <v>2.2000000000000002</v>
      </c>
      <c r="C94" s="83" t="s">
        <v>228</v>
      </c>
      <c r="D94" s="180" t="s">
        <v>229</v>
      </c>
      <c r="E94" s="181"/>
      <c r="F94" s="182"/>
      <c r="G94" s="90" t="s">
        <v>230</v>
      </c>
      <c r="H94" s="92">
        <v>194835</v>
      </c>
      <c r="I94" s="92">
        <v>5</v>
      </c>
      <c r="J94" s="92" t="s">
        <v>231</v>
      </c>
      <c r="K94" s="32">
        <f t="shared" si="0"/>
        <v>974175</v>
      </c>
      <c r="L94" s="183" t="s">
        <v>232</v>
      </c>
      <c r="M94" s="184"/>
      <c r="N94" s="185"/>
      <c r="O94" s="138">
        <v>46387</v>
      </c>
      <c r="P94" s="138"/>
    </row>
    <row r="95" spans="2:16" s="5" customFormat="1" ht="143.25" customHeight="1" x14ac:dyDescent="0.2">
      <c r="B95" s="83">
        <v>2.2000000000000002</v>
      </c>
      <c r="C95" s="83" t="s">
        <v>228</v>
      </c>
      <c r="D95" s="180" t="s">
        <v>233</v>
      </c>
      <c r="E95" s="181"/>
      <c r="F95" s="182"/>
      <c r="G95" s="90" t="s">
        <v>234</v>
      </c>
      <c r="H95" s="92">
        <v>142958</v>
      </c>
      <c r="I95" s="92">
        <v>7</v>
      </c>
      <c r="J95" s="92" t="s">
        <v>231</v>
      </c>
      <c r="K95" s="32">
        <f t="shared" si="0"/>
        <v>1000706</v>
      </c>
      <c r="L95" s="183" t="s">
        <v>235</v>
      </c>
      <c r="M95" s="184"/>
      <c r="N95" s="185"/>
      <c r="O95" s="138">
        <v>46387</v>
      </c>
      <c r="P95" s="138"/>
    </row>
    <row r="96" spans="2:16" s="5" customFormat="1" ht="143.25" customHeight="1" x14ac:dyDescent="0.25">
      <c r="B96" s="83">
        <v>2.2000000000000002</v>
      </c>
      <c r="C96" s="83" t="s">
        <v>228</v>
      </c>
      <c r="D96" s="180" t="s">
        <v>277</v>
      </c>
      <c r="E96" s="189"/>
      <c r="F96" s="190"/>
      <c r="G96" s="90" t="s">
        <v>278</v>
      </c>
      <c r="H96" s="92">
        <v>210691</v>
      </c>
      <c r="I96" s="92">
        <v>20</v>
      </c>
      <c r="J96" s="92" t="s">
        <v>197</v>
      </c>
      <c r="K96" s="32">
        <f t="shared" si="0"/>
        <v>4213820</v>
      </c>
      <c r="L96" s="183" t="s">
        <v>279</v>
      </c>
      <c r="M96" s="184"/>
      <c r="N96" s="185"/>
      <c r="O96" s="138">
        <v>46387</v>
      </c>
      <c r="P96" s="138"/>
    </row>
    <row r="97" spans="2:16" s="5" customFormat="1" ht="177.4" customHeight="1" x14ac:dyDescent="0.2">
      <c r="B97" s="83">
        <v>2.2000000000000002</v>
      </c>
      <c r="C97" s="83" t="s">
        <v>228</v>
      </c>
      <c r="D97" s="180" t="s">
        <v>236</v>
      </c>
      <c r="E97" s="181"/>
      <c r="F97" s="182"/>
      <c r="G97" s="90" t="s">
        <v>237</v>
      </c>
      <c r="H97" s="92">
        <v>583688</v>
      </c>
      <c r="I97" s="92">
        <v>1</v>
      </c>
      <c r="J97" s="92" t="s">
        <v>238</v>
      </c>
      <c r="K97" s="32">
        <f t="shared" si="0"/>
        <v>583688</v>
      </c>
      <c r="L97" s="183" t="s">
        <v>239</v>
      </c>
      <c r="M97" s="184"/>
      <c r="N97" s="185"/>
      <c r="O97" s="138">
        <v>46387</v>
      </c>
      <c r="P97" s="138"/>
    </row>
    <row r="98" spans="2:16" s="5" customFormat="1" ht="150.75" customHeight="1" x14ac:dyDescent="0.2">
      <c r="B98" s="83">
        <v>2.2000000000000002</v>
      </c>
      <c r="C98" s="83" t="s">
        <v>228</v>
      </c>
      <c r="D98" s="180" t="s">
        <v>240</v>
      </c>
      <c r="E98" s="181"/>
      <c r="F98" s="182"/>
      <c r="G98" s="90" t="s">
        <v>241</v>
      </c>
      <c r="H98" s="92">
        <v>18451</v>
      </c>
      <c r="I98" s="92">
        <v>1</v>
      </c>
      <c r="J98" s="92" t="s">
        <v>197</v>
      </c>
      <c r="K98" s="32">
        <f t="shared" si="0"/>
        <v>18451</v>
      </c>
      <c r="L98" s="183" t="s">
        <v>242</v>
      </c>
      <c r="M98" s="184"/>
      <c r="N98" s="185"/>
      <c r="O98" s="138">
        <v>46387</v>
      </c>
      <c r="P98" s="138"/>
    </row>
    <row r="99" spans="2:16" s="5" customFormat="1" ht="165" customHeight="1" x14ac:dyDescent="0.2">
      <c r="B99" s="83">
        <v>2.2000000000000002</v>
      </c>
      <c r="C99" s="83" t="s">
        <v>228</v>
      </c>
      <c r="D99" s="180" t="s">
        <v>243</v>
      </c>
      <c r="E99" s="181"/>
      <c r="F99" s="182"/>
      <c r="G99" s="90" t="s">
        <v>244</v>
      </c>
      <c r="H99" s="92">
        <f>380000+9457+7+2376</f>
        <v>391840</v>
      </c>
      <c r="I99" s="83">
        <v>1</v>
      </c>
      <c r="J99" s="92" t="s">
        <v>197</v>
      </c>
      <c r="K99" s="32">
        <f t="shared" si="0"/>
        <v>391840</v>
      </c>
      <c r="L99" s="183" t="s">
        <v>245</v>
      </c>
      <c r="M99" s="184"/>
      <c r="N99" s="185"/>
      <c r="O99" s="138">
        <v>46387</v>
      </c>
      <c r="P99" s="138"/>
    </row>
    <row r="100" spans="2:16" s="5" customFormat="1" ht="140.25" customHeight="1" x14ac:dyDescent="0.2">
      <c r="B100" s="83">
        <v>2.2000000000000002</v>
      </c>
      <c r="C100" s="83" t="s">
        <v>228</v>
      </c>
      <c r="D100" s="180" t="s">
        <v>246</v>
      </c>
      <c r="E100" s="181"/>
      <c r="F100" s="182"/>
      <c r="G100" s="90" t="s">
        <v>247</v>
      </c>
      <c r="H100" s="92">
        <v>313212</v>
      </c>
      <c r="I100" s="83">
        <v>1</v>
      </c>
      <c r="J100" s="92" t="s">
        <v>197</v>
      </c>
      <c r="K100" s="32">
        <f t="shared" si="0"/>
        <v>313212</v>
      </c>
      <c r="L100" s="183" t="s">
        <v>248</v>
      </c>
      <c r="M100" s="184"/>
      <c r="N100" s="185"/>
      <c r="O100" s="138">
        <v>46387</v>
      </c>
      <c r="P100" s="138"/>
    </row>
    <row r="101" spans="2:16" s="5" customFormat="1" ht="142.15" customHeight="1" x14ac:dyDescent="0.2">
      <c r="B101" s="83">
        <v>2.2000000000000002</v>
      </c>
      <c r="C101" s="83" t="s">
        <v>228</v>
      </c>
      <c r="D101" s="180" t="s">
        <v>249</v>
      </c>
      <c r="E101" s="181"/>
      <c r="F101" s="182"/>
      <c r="G101" s="90" t="s">
        <v>250</v>
      </c>
      <c r="H101" s="92">
        <v>313212</v>
      </c>
      <c r="I101" s="83">
        <v>1</v>
      </c>
      <c r="J101" s="92" t="s">
        <v>197</v>
      </c>
      <c r="K101" s="32">
        <f t="shared" si="0"/>
        <v>313212</v>
      </c>
      <c r="L101" s="183" t="s">
        <v>251</v>
      </c>
      <c r="M101" s="184"/>
      <c r="N101" s="185"/>
      <c r="O101" s="138">
        <v>46387</v>
      </c>
      <c r="P101" s="138"/>
    </row>
    <row r="102" spans="2:16" s="5" customFormat="1" ht="158.85" customHeight="1" x14ac:dyDescent="0.2">
      <c r="B102" s="83">
        <v>2.2000000000000002</v>
      </c>
      <c r="C102" s="83" t="s">
        <v>228</v>
      </c>
      <c r="D102" s="180" t="s">
        <v>252</v>
      </c>
      <c r="E102" s="181"/>
      <c r="F102" s="182"/>
      <c r="G102" s="90" t="s">
        <v>253</v>
      </c>
      <c r="H102" s="92">
        <f>3000000-414147-113-109</f>
        <v>2585631</v>
      </c>
      <c r="I102" s="83">
        <v>1</v>
      </c>
      <c r="J102" s="92" t="s">
        <v>197</v>
      </c>
      <c r="K102" s="32">
        <f t="shared" si="0"/>
        <v>2585631</v>
      </c>
      <c r="L102" s="183" t="s">
        <v>254</v>
      </c>
      <c r="M102" s="184"/>
      <c r="N102" s="185"/>
      <c r="O102" s="138">
        <v>46387</v>
      </c>
      <c r="P102" s="138"/>
    </row>
    <row r="103" spans="2:16" s="5" customFormat="1" ht="158.85" customHeight="1" x14ac:dyDescent="0.2">
      <c r="B103" s="83">
        <v>2.2000000000000002</v>
      </c>
      <c r="C103" s="83" t="s">
        <v>228</v>
      </c>
      <c r="D103" s="180" t="s">
        <v>305</v>
      </c>
      <c r="E103" s="181"/>
      <c r="F103" s="182"/>
      <c r="G103" s="90" t="s">
        <v>306</v>
      </c>
      <c r="H103" s="92">
        <f>1500000+3839</f>
        <v>1503839</v>
      </c>
      <c r="I103" s="83">
        <v>1</v>
      </c>
      <c r="J103" s="92" t="s">
        <v>197</v>
      </c>
      <c r="K103" s="32">
        <f t="shared" si="0"/>
        <v>1503839</v>
      </c>
      <c r="L103" s="183" t="s">
        <v>307</v>
      </c>
      <c r="M103" s="184"/>
      <c r="N103" s="185"/>
      <c r="O103" s="138">
        <v>46387</v>
      </c>
      <c r="P103" s="138"/>
    </row>
    <row r="104" spans="2:16" s="5" customFormat="1" ht="123.95" customHeight="1" x14ac:dyDescent="0.2">
      <c r="B104" s="83">
        <v>2.2000000000000002</v>
      </c>
      <c r="C104" s="83" t="s">
        <v>228</v>
      </c>
      <c r="D104" s="180" t="s">
        <v>255</v>
      </c>
      <c r="E104" s="181"/>
      <c r="F104" s="182"/>
      <c r="G104" s="90" t="s">
        <v>256</v>
      </c>
      <c r="H104" s="92">
        <v>15959</v>
      </c>
      <c r="I104" s="83">
        <v>1</v>
      </c>
      <c r="J104" s="92" t="s">
        <v>197</v>
      </c>
      <c r="K104" s="32">
        <f t="shared" si="0"/>
        <v>15959</v>
      </c>
      <c r="L104" s="183" t="s">
        <v>257</v>
      </c>
      <c r="M104" s="184"/>
      <c r="N104" s="185"/>
      <c r="O104" s="138">
        <v>46387</v>
      </c>
      <c r="P104" s="138"/>
    </row>
    <row r="105" spans="2:16" s="5" customFormat="1" ht="106.5" customHeight="1" x14ac:dyDescent="0.2">
      <c r="B105" s="83">
        <v>2.2000000000000002</v>
      </c>
      <c r="C105" s="83" t="s">
        <v>228</v>
      </c>
      <c r="D105" s="180" t="s">
        <v>258</v>
      </c>
      <c r="E105" s="181"/>
      <c r="F105" s="182"/>
      <c r="G105" s="90" t="s">
        <v>259</v>
      </c>
      <c r="H105" s="92">
        <v>14795</v>
      </c>
      <c r="I105" s="83">
        <v>2</v>
      </c>
      <c r="J105" s="92" t="s">
        <v>197</v>
      </c>
      <c r="K105" s="32">
        <f t="shared" si="0"/>
        <v>29590</v>
      </c>
      <c r="L105" s="183" t="s">
        <v>260</v>
      </c>
      <c r="M105" s="184"/>
      <c r="N105" s="185"/>
      <c r="O105" s="138">
        <v>46387</v>
      </c>
      <c r="P105" s="138"/>
    </row>
    <row r="106" spans="2:16" s="5" customFormat="1" ht="148.35" customHeight="1" x14ac:dyDescent="0.2">
      <c r="B106" s="83">
        <v>2.2000000000000002</v>
      </c>
      <c r="C106" s="83" t="s">
        <v>228</v>
      </c>
      <c r="D106" s="180" t="s">
        <v>261</v>
      </c>
      <c r="E106" s="181"/>
      <c r="F106" s="182"/>
      <c r="G106" s="90" t="s">
        <v>262</v>
      </c>
      <c r="H106" s="92">
        <v>57986</v>
      </c>
      <c r="I106" s="83">
        <v>1</v>
      </c>
      <c r="J106" s="92" t="s">
        <v>197</v>
      </c>
      <c r="K106" s="32">
        <f t="shared" si="0"/>
        <v>57986</v>
      </c>
      <c r="L106" s="186" t="s">
        <v>269</v>
      </c>
      <c r="M106" s="187"/>
      <c r="N106" s="188"/>
      <c r="O106" s="138">
        <v>46387</v>
      </c>
      <c r="P106" s="138"/>
    </row>
    <row r="107" spans="2:16" s="5" customFormat="1" ht="153.4" customHeight="1" x14ac:dyDescent="0.2">
      <c r="B107" s="95">
        <v>2.2000000000000002</v>
      </c>
      <c r="C107" s="95" t="s">
        <v>228</v>
      </c>
      <c r="D107" s="168" t="s">
        <v>263</v>
      </c>
      <c r="E107" s="169"/>
      <c r="F107" s="170"/>
      <c r="G107" s="93" t="s">
        <v>264</v>
      </c>
      <c r="H107" s="94">
        <v>13956</v>
      </c>
      <c r="I107" s="95">
        <v>1</v>
      </c>
      <c r="J107" s="94" t="s">
        <v>197</v>
      </c>
      <c r="K107" s="125">
        <f t="shared" si="0"/>
        <v>13956</v>
      </c>
      <c r="L107" s="171" t="s">
        <v>265</v>
      </c>
      <c r="M107" s="172"/>
      <c r="N107" s="173"/>
      <c r="O107" s="138">
        <v>46387</v>
      </c>
      <c r="P107" s="138"/>
    </row>
    <row r="108" spans="2:16" s="5" customFormat="1" ht="328.5" customHeight="1" x14ac:dyDescent="0.2">
      <c r="B108" s="83">
        <v>2.2000000000000002</v>
      </c>
      <c r="C108" s="83" t="s">
        <v>228</v>
      </c>
      <c r="D108" s="174" t="s">
        <v>266</v>
      </c>
      <c r="E108" s="175"/>
      <c r="F108" s="176"/>
      <c r="G108" s="90" t="s">
        <v>267</v>
      </c>
      <c r="H108" s="92">
        <v>313896</v>
      </c>
      <c r="I108" s="83">
        <v>1</v>
      </c>
      <c r="J108" s="92" t="s">
        <v>231</v>
      </c>
      <c r="K108" s="127">
        <f t="shared" si="0"/>
        <v>313896</v>
      </c>
      <c r="L108" s="177" t="s">
        <v>268</v>
      </c>
      <c r="M108" s="178"/>
      <c r="N108" s="179"/>
      <c r="O108" s="138">
        <v>46387</v>
      </c>
      <c r="P108" s="138"/>
    </row>
    <row r="109" spans="2:16" ht="24" customHeight="1" x14ac:dyDescent="0.25">
      <c r="E109" s="162" t="s">
        <v>22</v>
      </c>
      <c r="F109" s="163"/>
      <c r="G109" s="164"/>
      <c r="H109" s="126">
        <f>SUM(H93:H108)</f>
        <v>6761447</v>
      </c>
      <c r="I109" s="33"/>
      <c r="J109" s="33"/>
      <c r="K109" s="126">
        <f>SUM(K93:K108)</f>
        <v>12416459</v>
      </c>
      <c r="L109" s="37"/>
      <c r="M109" s="37"/>
    </row>
    <row r="110" spans="2:16" ht="24" customHeight="1" x14ac:dyDescent="0.25">
      <c r="E110" s="165" t="s">
        <v>29</v>
      </c>
      <c r="F110" s="166"/>
      <c r="G110" s="167"/>
      <c r="H110" s="102">
        <f>H71+H73+H78+H92+H109</f>
        <v>10584309</v>
      </c>
      <c r="I110" s="15"/>
      <c r="J110" s="23"/>
      <c r="K110" s="102">
        <f>K71+K73+K78+K92+K109</f>
        <v>20000000</v>
      </c>
      <c r="M110" s="121"/>
    </row>
    <row r="111" spans="2:16" ht="18.75" customHeight="1" x14ac:dyDescent="0.25">
      <c r="B111" s="34"/>
      <c r="C111" s="34"/>
      <c r="D111" s="34"/>
      <c r="E111" s="34"/>
      <c r="F111" s="35"/>
      <c r="H111" s="35"/>
      <c r="I111" s="35"/>
      <c r="J111" s="35"/>
      <c r="K111" s="36"/>
      <c r="L111" s="37"/>
    </row>
    <row r="112" spans="2:16" ht="21" customHeight="1" x14ac:dyDescent="0.25">
      <c r="B112" s="155" t="s">
        <v>109</v>
      </c>
      <c r="C112" s="155"/>
      <c r="D112" s="155"/>
      <c r="E112" s="155"/>
      <c r="F112" s="155"/>
      <c r="G112" s="155"/>
      <c r="H112" s="155"/>
      <c r="I112" s="155"/>
      <c r="J112" s="155"/>
      <c r="K112" s="155"/>
    </row>
    <row r="113" spans="2:14" ht="20.25" customHeight="1" x14ac:dyDescent="0.25">
      <c r="B113" s="155" t="s">
        <v>117</v>
      </c>
      <c r="C113" s="155"/>
      <c r="D113" s="155"/>
      <c r="E113" s="155"/>
      <c r="F113" s="155"/>
      <c r="G113" s="155"/>
      <c r="H113" s="155"/>
      <c r="I113" s="155"/>
      <c r="J113" s="155"/>
      <c r="K113" s="155"/>
    </row>
    <row r="114" spans="2:14" ht="15.75" x14ac:dyDescent="0.25">
      <c r="B114" s="147" t="s">
        <v>27</v>
      </c>
      <c r="C114" s="147"/>
      <c r="D114" s="156" t="s">
        <v>118</v>
      </c>
      <c r="E114" s="158" t="s">
        <v>120</v>
      </c>
      <c r="F114" s="159" t="s">
        <v>119</v>
      </c>
      <c r="G114" s="161" t="s">
        <v>79</v>
      </c>
      <c r="H114" s="161"/>
      <c r="I114" s="147" t="s">
        <v>24</v>
      </c>
      <c r="J114" s="147" t="s">
        <v>28</v>
      </c>
      <c r="K114" s="147"/>
      <c r="N114" s="5"/>
    </row>
    <row r="115" spans="2:14" ht="84.75" customHeight="1" x14ac:dyDescent="0.25">
      <c r="B115" s="38" t="s">
        <v>77</v>
      </c>
      <c r="C115" s="55" t="s">
        <v>78</v>
      </c>
      <c r="D115" s="157"/>
      <c r="E115" s="158"/>
      <c r="F115" s="160"/>
      <c r="G115" s="38" t="s">
        <v>77</v>
      </c>
      <c r="H115" s="55" t="s">
        <v>80</v>
      </c>
      <c r="I115" s="147"/>
      <c r="J115" s="38" t="s">
        <v>121</v>
      </c>
      <c r="K115" s="59" t="s">
        <v>139</v>
      </c>
      <c r="N115" s="5"/>
    </row>
    <row r="116" spans="2:14" x14ac:dyDescent="0.25">
      <c r="B116" s="111" t="s">
        <v>292</v>
      </c>
      <c r="C116" s="111" t="s">
        <v>292</v>
      </c>
      <c r="D116" s="111" t="s">
        <v>292</v>
      </c>
      <c r="E116" s="111" t="s">
        <v>292</v>
      </c>
      <c r="F116" s="111" t="s">
        <v>292</v>
      </c>
      <c r="G116" s="111" t="s">
        <v>292</v>
      </c>
      <c r="H116" s="111" t="s">
        <v>292</v>
      </c>
      <c r="I116" s="111" t="s">
        <v>292</v>
      </c>
      <c r="J116" s="111" t="s">
        <v>292</v>
      </c>
      <c r="K116" s="111" t="s">
        <v>292</v>
      </c>
      <c r="N116" s="5"/>
    </row>
    <row r="117" spans="2:14" ht="18.75" customHeight="1" x14ac:dyDescent="0.25">
      <c r="B117" s="118"/>
      <c r="C117" s="112"/>
      <c r="D117" s="113"/>
      <c r="E117" s="113"/>
      <c r="F117" s="114"/>
      <c r="G117" s="114"/>
      <c r="H117" s="115"/>
      <c r="I117" s="116"/>
      <c r="J117" s="117"/>
      <c r="K117" s="117"/>
      <c r="N117" s="5"/>
    </row>
    <row r="118" spans="2:14" ht="18.75" customHeight="1" x14ac:dyDescent="0.25">
      <c r="B118" s="118"/>
      <c r="C118" s="112"/>
      <c r="D118" s="113"/>
      <c r="E118" s="113"/>
      <c r="F118" s="114"/>
      <c r="G118" s="114"/>
      <c r="H118" s="115"/>
      <c r="I118" s="116"/>
      <c r="J118" s="117"/>
      <c r="K118" s="117"/>
      <c r="N118" s="5"/>
    </row>
    <row r="119" spans="2:14" ht="18" customHeight="1" x14ac:dyDescent="0.25">
      <c r="B119" s="118"/>
      <c r="C119" s="112"/>
      <c r="D119" s="113"/>
      <c r="E119" s="113"/>
      <c r="F119" s="114"/>
      <c r="G119" s="114"/>
      <c r="H119" s="115"/>
      <c r="I119" s="116"/>
      <c r="J119" s="117"/>
      <c r="K119" s="117"/>
      <c r="N119" s="5"/>
    </row>
    <row r="120" spans="2:14" ht="15.75" customHeight="1" x14ac:dyDescent="0.25">
      <c r="B120" s="118"/>
      <c r="C120" s="112"/>
      <c r="D120" s="113"/>
      <c r="E120" s="113"/>
      <c r="F120" s="114"/>
      <c r="G120" s="114"/>
      <c r="H120" s="115"/>
      <c r="I120" s="116"/>
      <c r="J120" s="117"/>
      <c r="K120" s="117"/>
      <c r="N120" s="5"/>
    </row>
    <row r="121" spans="2:14" ht="15.75" x14ac:dyDescent="0.25">
      <c r="C121" s="22"/>
      <c r="D121" s="39"/>
      <c r="E121" s="40"/>
      <c r="F121" s="40"/>
      <c r="G121" s="41"/>
      <c r="H121" s="38" t="s">
        <v>29</v>
      </c>
      <c r="I121" s="41"/>
      <c r="J121" s="73">
        <f>SUM(J116:J120)</f>
        <v>0</v>
      </c>
      <c r="K121" s="73">
        <f>SUM(K116:K120)</f>
        <v>0</v>
      </c>
    </row>
    <row r="122" spans="2:14" x14ac:dyDescent="0.25">
      <c r="B122" s="33"/>
      <c r="C122" s="33"/>
      <c r="D122" s="33"/>
      <c r="E122" s="33"/>
      <c r="F122" s="33"/>
      <c r="G122" s="33"/>
      <c r="H122" s="33"/>
      <c r="I122" s="33"/>
      <c r="J122" s="33"/>
      <c r="K122" s="33"/>
      <c r="L122" s="33"/>
      <c r="N122" s="5"/>
    </row>
    <row r="123" spans="2:14" ht="15.75" x14ac:dyDescent="0.25">
      <c r="B123" s="155" t="s">
        <v>110</v>
      </c>
      <c r="C123" s="155"/>
      <c r="D123" s="155"/>
      <c r="E123" s="155"/>
      <c r="F123" s="155"/>
      <c r="G123" s="155"/>
      <c r="H123" s="155"/>
      <c r="I123" s="155"/>
      <c r="J123" s="155"/>
      <c r="K123" s="155"/>
      <c r="L123" s="155"/>
      <c r="N123" s="5"/>
    </row>
    <row r="124" spans="2:14" ht="18.75" customHeight="1" x14ac:dyDescent="0.25">
      <c r="B124" s="155" t="s">
        <v>117</v>
      </c>
      <c r="C124" s="155"/>
      <c r="D124" s="155"/>
      <c r="E124" s="155"/>
      <c r="F124" s="155"/>
      <c r="G124" s="155"/>
      <c r="H124" s="155"/>
      <c r="I124" s="155"/>
      <c r="J124" s="155"/>
      <c r="K124" s="155"/>
      <c r="L124" s="155"/>
      <c r="N124" s="5"/>
    </row>
    <row r="125" spans="2:14" ht="22.5" customHeight="1" x14ac:dyDescent="0.25">
      <c r="B125" s="147" t="s">
        <v>30</v>
      </c>
      <c r="C125" s="147"/>
      <c r="D125" s="156" t="s">
        <v>118</v>
      </c>
      <c r="E125" s="158" t="s">
        <v>120</v>
      </c>
      <c r="F125" s="159" t="s">
        <v>119</v>
      </c>
      <c r="G125" s="161" t="s">
        <v>79</v>
      </c>
      <c r="H125" s="161"/>
      <c r="I125" s="161" t="s">
        <v>24</v>
      </c>
      <c r="J125" s="161" t="s">
        <v>140</v>
      </c>
      <c r="K125" s="147" t="s">
        <v>31</v>
      </c>
      <c r="L125" s="147"/>
      <c r="N125" s="5"/>
    </row>
    <row r="126" spans="2:14" ht="108" customHeight="1" x14ac:dyDescent="0.25">
      <c r="B126" s="38" t="s">
        <v>77</v>
      </c>
      <c r="C126" s="55" t="s">
        <v>78</v>
      </c>
      <c r="D126" s="157"/>
      <c r="E126" s="158"/>
      <c r="F126" s="160"/>
      <c r="G126" s="38" t="s">
        <v>77</v>
      </c>
      <c r="H126" s="55" t="s">
        <v>80</v>
      </c>
      <c r="I126" s="161"/>
      <c r="J126" s="161"/>
      <c r="K126" s="38" t="s">
        <v>121</v>
      </c>
      <c r="L126" s="59" t="s">
        <v>139</v>
      </c>
      <c r="N126" s="5"/>
    </row>
    <row r="127" spans="2:14" ht="36" customHeight="1" x14ac:dyDescent="0.25">
      <c r="B127" s="77" t="s">
        <v>174</v>
      </c>
      <c r="C127" s="5" t="s">
        <v>175</v>
      </c>
      <c r="D127" s="78">
        <v>2</v>
      </c>
      <c r="E127" s="87" t="s">
        <v>189</v>
      </c>
      <c r="F127" s="87" t="s">
        <v>190</v>
      </c>
      <c r="G127" s="87" t="s">
        <v>191</v>
      </c>
      <c r="H127" s="79" t="s">
        <v>192</v>
      </c>
      <c r="I127" s="79" t="s">
        <v>193</v>
      </c>
      <c r="J127" s="32">
        <v>451</v>
      </c>
      <c r="K127" s="32">
        <f>J127*1.04</f>
        <v>469.04</v>
      </c>
      <c r="L127" s="32">
        <f>K127*1.05</f>
        <v>492.49200000000002</v>
      </c>
      <c r="N127" s="5"/>
    </row>
    <row r="128" spans="2:14" ht="36" customHeight="1" x14ac:dyDescent="0.25">
      <c r="B128" s="79" t="s">
        <v>176</v>
      </c>
      <c r="C128" s="80" t="s">
        <v>178</v>
      </c>
      <c r="D128" s="81" t="s">
        <v>177</v>
      </c>
      <c r="E128" s="87" t="s">
        <v>189</v>
      </c>
      <c r="F128" s="87" t="s">
        <v>190</v>
      </c>
      <c r="G128" s="87" t="s">
        <v>191</v>
      </c>
      <c r="H128" s="79" t="s">
        <v>192</v>
      </c>
      <c r="I128" s="79" t="s">
        <v>193</v>
      </c>
      <c r="J128" s="32">
        <v>499</v>
      </c>
      <c r="K128" s="32">
        <f t="shared" ref="K128:K136" si="1">J128*1.04</f>
        <v>518.96</v>
      </c>
      <c r="L128" s="32">
        <f t="shared" ref="L128:L136" si="2">K128*1.05</f>
        <v>544.90800000000002</v>
      </c>
      <c r="N128" s="5"/>
    </row>
    <row r="129" spans="2:15" ht="36" customHeight="1" x14ac:dyDescent="0.25">
      <c r="B129" s="82">
        <v>5073200005</v>
      </c>
      <c r="C129" s="80" t="s">
        <v>179</v>
      </c>
      <c r="D129" s="83">
        <v>2</v>
      </c>
      <c r="E129" s="87" t="s">
        <v>189</v>
      </c>
      <c r="F129" s="87" t="s">
        <v>190</v>
      </c>
      <c r="G129" s="87" t="s">
        <v>191</v>
      </c>
      <c r="H129" s="79" t="s">
        <v>192</v>
      </c>
      <c r="I129" s="79" t="s">
        <v>193</v>
      </c>
      <c r="J129" s="32">
        <v>1575</v>
      </c>
      <c r="K129" s="32">
        <f t="shared" si="1"/>
        <v>1638</v>
      </c>
      <c r="L129" s="32">
        <f t="shared" si="2"/>
        <v>1719.9</v>
      </c>
      <c r="N129" s="5"/>
    </row>
    <row r="130" spans="2:15" ht="36" customHeight="1" x14ac:dyDescent="0.25">
      <c r="B130" s="82">
        <v>5071700019</v>
      </c>
      <c r="C130" s="80" t="s">
        <v>180</v>
      </c>
      <c r="D130" s="83">
        <v>2</v>
      </c>
      <c r="E130" s="87" t="s">
        <v>189</v>
      </c>
      <c r="F130" s="87" t="s">
        <v>190</v>
      </c>
      <c r="G130" s="87" t="s">
        <v>191</v>
      </c>
      <c r="H130" s="79" t="s">
        <v>192</v>
      </c>
      <c r="I130" s="79" t="s">
        <v>193</v>
      </c>
      <c r="J130" s="32">
        <v>655</v>
      </c>
      <c r="K130" s="32">
        <f t="shared" si="1"/>
        <v>681.2</v>
      </c>
      <c r="L130" s="32">
        <f t="shared" si="2"/>
        <v>715.2600000000001</v>
      </c>
      <c r="N130" s="5"/>
    </row>
    <row r="131" spans="2:15" ht="36" customHeight="1" x14ac:dyDescent="0.25">
      <c r="B131" s="82">
        <v>5071100014</v>
      </c>
      <c r="C131" s="80" t="s">
        <v>181</v>
      </c>
      <c r="D131" s="83">
        <v>2</v>
      </c>
      <c r="E131" s="87" t="s">
        <v>189</v>
      </c>
      <c r="F131" s="87" t="s">
        <v>190</v>
      </c>
      <c r="G131" s="87" t="s">
        <v>191</v>
      </c>
      <c r="H131" s="79" t="s">
        <v>192</v>
      </c>
      <c r="I131" s="79" t="s">
        <v>193</v>
      </c>
      <c r="J131" s="32">
        <v>640</v>
      </c>
      <c r="K131" s="32">
        <f t="shared" si="1"/>
        <v>665.6</v>
      </c>
      <c r="L131" s="32">
        <f t="shared" si="2"/>
        <v>698.88000000000011</v>
      </c>
      <c r="N131" s="5"/>
    </row>
    <row r="132" spans="2:15" ht="36" customHeight="1" x14ac:dyDescent="0.25">
      <c r="B132" s="82">
        <v>5042100050</v>
      </c>
      <c r="C132" s="80" t="s">
        <v>182</v>
      </c>
      <c r="D132" s="83">
        <v>2</v>
      </c>
      <c r="E132" s="87" t="s">
        <v>189</v>
      </c>
      <c r="F132" s="87" t="s">
        <v>190</v>
      </c>
      <c r="G132" s="87" t="s">
        <v>191</v>
      </c>
      <c r="H132" s="79" t="s">
        <v>192</v>
      </c>
      <c r="I132" s="79" t="s">
        <v>193</v>
      </c>
      <c r="J132" s="32">
        <v>844</v>
      </c>
      <c r="K132" s="32">
        <f t="shared" si="1"/>
        <v>877.76</v>
      </c>
      <c r="L132" s="32">
        <f t="shared" si="2"/>
        <v>921.64800000000002</v>
      </c>
      <c r="N132" s="5"/>
    </row>
    <row r="133" spans="2:15" ht="36" customHeight="1" x14ac:dyDescent="0.25">
      <c r="B133" s="82">
        <v>5071300038</v>
      </c>
      <c r="C133" s="80" t="s">
        <v>183</v>
      </c>
      <c r="D133" s="83">
        <v>2</v>
      </c>
      <c r="E133" s="87" t="s">
        <v>189</v>
      </c>
      <c r="F133" s="87" t="s">
        <v>190</v>
      </c>
      <c r="G133" s="87" t="s">
        <v>191</v>
      </c>
      <c r="H133" s="79" t="s">
        <v>192</v>
      </c>
      <c r="I133" s="79" t="s">
        <v>193</v>
      </c>
      <c r="J133" s="32">
        <v>368</v>
      </c>
      <c r="K133" s="32">
        <f t="shared" si="1"/>
        <v>382.72</v>
      </c>
      <c r="L133" s="32">
        <f t="shared" si="2"/>
        <v>401.85600000000005</v>
      </c>
      <c r="N133" s="5"/>
    </row>
    <row r="134" spans="2:15" ht="55.5" customHeight="1" x14ac:dyDescent="0.25">
      <c r="B134" s="82">
        <v>5061300046</v>
      </c>
      <c r="C134" s="80" t="s">
        <v>184</v>
      </c>
      <c r="D134" s="83">
        <v>2</v>
      </c>
      <c r="E134" s="87" t="s">
        <v>189</v>
      </c>
      <c r="F134" s="87" t="s">
        <v>190</v>
      </c>
      <c r="G134" s="87" t="s">
        <v>191</v>
      </c>
      <c r="H134" s="79" t="s">
        <v>192</v>
      </c>
      <c r="I134" s="79" t="s">
        <v>193</v>
      </c>
      <c r="J134" s="32">
        <v>1263</v>
      </c>
      <c r="K134" s="32">
        <f t="shared" si="1"/>
        <v>1313.52</v>
      </c>
      <c r="L134" s="32">
        <f t="shared" si="2"/>
        <v>1379.1960000000001</v>
      </c>
      <c r="N134" s="5"/>
    </row>
    <row r="135" spans="2:15" ht="36" customHeight="1" x14ac:dyDescent="0.25">
      <c r="B135" s="82">
        <v>5042000002</v>
      </c>
      <c r="C135" s="84" t="s">
        <v>185</v>
      </c>
      <c r="D135" s="83">
        <v>2</v>
      </c>
      <c r="E135" s="87" t="s">
        <v>189</v>
      </c>
      <c r="F135" s="87" t="s">
        <v>190</v>
      </c>
      <c r="G135" s="87" t="s">
        <v>191</v>
      </c>
      <c r="H135" s="79" t="s">
        <v>192</v>
      </c>
      <c r="I135" s="79" t="s">
        <v>193</v>
      </c>
      <c r="J135" s="32">
        <v>1012</v>
      </c>
      <c r="K135" s="32">
        <f t="shared" si="1"/>
        <v>1052.48</v>
      </c>
      <c r="L135" s="32">
        <f t="shared" si="2"/>
        <v>1105.104</v>
      </c>
      <c r="N135" s="5"/>
    </row>
    <row r="136" spans="2:15" ht="36" customHeight="1" x14ac:dyDescent="0.25">
      <c r="B136" s="85">
        <v>5071400015</v>
      </c>
      <c r="C136" s="80" t="s">
        <v>186</v>
      </c>
      <c r="D136" s="86">
        <v>2</v>
      </c>
      <c r="E136" s="87" t="s">
        <v>189</v>
      </c>
      <c r="F136" s="87" t="s">
        <v>190</v>
      </c>
      <c r="G136" s="87" t="s">
        <v>191</v>
      </c>
      <c r="H136" s="79" t="s">
        <v>192</v>
      </c>
      <c r="I136" s="79" t="s">
        <v>193</v>
      </c>
      <c r="J136" s="32">
        <v>412</v>
      </c>
      <c r="K136" s="32">
        <f t="shared" si="1"/>
        <v>428.48</v>
      </c>
      <c r="L136" s="32">
        <f t="shared" si="2"/>
        <v>449.90400000000005</v>
      </c>
      <c r="N136" s="5"/>
    </row>
    <row r="137" spans="2:15" ht="21" customHeight="1" x14ac:dyDescent="0.25">
      <c r="H137" s="38" t="s">
        <v>29</v>
      </c>
      <c r="I137" s="33"/>
      <c r="J137" s="73">
        <f>SUM(J127:J136)</f>
        <v>7719</v>
      </c>
      <c r="K137" s="89">
        <f t="shared" ref="K137:L137" si="3">SUM(K127:K136)</f>
        <v>8027.7599999999984</v>
      </c>
      <c r="L137" s="89">
        <f t="shared" si="3"/>
        <v>8429.148000000001</v>
      </c>
      <c r="N137" s="5"/>
    </row>
    <row r="138" spans="2:15" s="15" customFormat="1" ht="12" customHeight="1" x14ac:dyDescent="0.25">
      <c r="B138" s="33"/>
      <c r="C138" s="33"/>
      <c r="D138" s="33"/>
      <c r="E138" s="33"/>
      <c r="F138" s="33"/>
      <c r="G138" s="33"/>
      <c r="H138" s="33"/>
      <c r="I138" s="33"/>
      <c r="J138" s="33"/>
      <c r="K138" s="33"/>
      <c r="L138" s="33"/>
      <c r="M138" s="5"/>
      <c r="N138" s="5"/>
      <c r="O138" s="7"/>
    </row>
    <row r="139" spans="2:15" x14ac:dyDescent="0.25">
      <c r="B139" s="119"/>
      <c r="C139" s="33"/>
      <c r="D139" s="33"/>
      <c r="E139" s="33"/>
      <c r="F139" s="33"/>
      <c r="G139" s="33"/>
      <c r="H139" s="33"/>
      <c r="I139" s="33"/>
      <c r="J139" s="33"/>
      <c r="K139" s="33"/>
      <c r="L139" s="33"/>
      <c r="N139" s="5"/>
    </row>
    <row r="140" spans="2:15" x14ac:dyDescent="0.25">
      <c r="B140" s="148" t="s">
        <v>141</v>
      </c>
      <c r="C140" s="149"/>
      <c r="D140" s="149"/>
      <c r="E140" s="149"/>
      <c r="F140" s="149"/>
      <c r="G140" s="149"/>
      <c r="H140" s="150"/>
      <c r="I140" s="151">
        <v>7912</v>
      </c>
      <c r="J140" s="152"/>
      <c r="K140" s="33"/>
      <c r="L140" s="33"/>
      <c r="N140" s="5"/>
    </row>
    <row r="141" spans="2:15" ht="15" customHeight="1" x14ac:dyDescent="0.25">
      <c r="B141" s="42"/>
      <c r="C141" s="42"/>
      <c r="D141" s="42"/>
      <c r="E141" s="42"/>
      <c r="F141" s="42"/>
      <c r="G141" s="42"/>
      <c r="H141" s="42"/>
      <c r="I141" s="43"/>
      <c r="J141" s="43"/>
      <c r="K141" s="33"/>
      <c r="L141" s="33"/>
    </row>
    <row r="142" spans="2:15" ht="15.75" x14ac:dyDescent="0.25">
      <c r="C142" s="23"/>
      <c r="F142" s="63" t="s">
        <v>32</v>
      </c>
      <c r="G142" s="63"/>
      <c r="H142" s="63"/>
      <c r="I142" s="63"/>
      <c r="J142" s="63"/>
      <c r="K142" s="23"/>
      <c r="L142" s="23"/>
    </row>
    <row r="143" spans="2:15" ht="15.75" x14ac:dyDescent="0.25">
      <c r="E143" s="23"/>
      <c r="F143" s="56"/>
      <c r="G143" s="57"/>
      <c r="H143" s="44" t="s">
        <v>113</v>
      </c>
      <c r="I143" s="44" t="s">
        <v>33</v>
      </c>
      <c r="J143" s="44" t="s">
        <v>158</v>
      </c>
      <c r="K143" s="44" t="s">
        <v>7</v>
      </c>
      <c r="L143" s="7"/>
      <c r="M143" s="7"/>
    </row>
    <row r="144" spans="2:15" ht="21.75" customHeight="1" x14ac:dyDescent="0.25">
      <c r="E144" s="45"/>
      <c r="F144" s="153" t="s">
        <v>34</v>
      </c>
      <c r="G144" s="154"/>
      <c r="H144" s="109">
        <v>0</v>
      </c>
      <c r="I144" s="109">
        <v>0</v>
      </c>
      <c r="J144" s="109">
        <v>0</v>
      </c>
      <c r="K144" s="109">
        <v>0</v>
      </c>
      <c r="L144" s="7"/>
      <c r="M144" s="7"/>
    </row>
    <row r="145" spans="2:15" ht="29.25" customHeight="1" x14ac:dyDescent="0.25">
      <c r="E145" s="45"/>
      <c r="F145" s="153" t="s">
        <v>122</v>
      </c>
      <c r="G145" s="154"/>
      <c r="H145" s="109">
        <v>0</v>
      </c>
      <c r="I145" s="109">
        <v>10</v>
      </c>
      <c r="J145" s="109">
        <v>0</v>
      </c>
      <c r="K145" s="120">
        <f>I145</f>
        <v>10</v>
      </c>
      <c r="L145" s="7"/>
      <c r="M145" s="7"/>
    </row>
    <row r="146" spans="2:15" ht="29.25" customHeight="1" x14ac:dyDescent="0.25">
      <c r="E146" s="76" t="s">
        <v>156</v>
      </c>
      <c r="F146" s="153" t="s">
        <v>157</v>
      </c>
      <c r="G146" s="154"/>
      <c r="H146" s="109">
        <v>0</v>
      </c>
      <c r="I146" s="109">
        <v>0</v>
      </c>
      <c r="J146" s="109">
        <v>0</v>
      </c>
      <c r="K146" s="109">
        <f>SUM(H146:J146)</f>
        <v>0</v>
      </c>
      <c r="L146" s="7"/>
      <c r="M146" s="7"/>
    </row>
    <row r="147" spans="2:15" ht="21.75" customHeight="1" x14ac:dyDescent="0.25">
      <c r="F147" s="61" t="s">
        <v>7</v>
      </c>
      <c r="G147" s="62"/>
      <c r="H147" s="110">
        <f>SUM(H144:H146)</f>
        <v>0</v>
      </c>
      <c r="I147" s="110">
        <f t="shared" ref="I147:J147" si="4">SUM(I144:I146)</f>
        <v>10</v>
      </c>
      <c r="J147" s="110">
        <f t="shared" si="4"/>
        <v>0</v>
      </c>
      <c r="K147" s="110">
        <f>SUM(K144:K146)</f>
        <v>10</v>
      </c>
      <c r="L147" s="7"/>
      <c r="M147" s="7"/>
    </row>
    <row r="148" spans="2:15" ht="24" customHeight="1" x14ac:dyDescent="0.25">
      <c r="E148" s="46"/>
      <c r="F148" s="46"/>
      <c r="G148" s="46"/>
      <c r="H148" s="46"/>
      <c r="I148" s="46"/>
      <c r="J148" s="46"/>
      <c r="K148" s="11"/>
    </row>
    <row r="149" spans="2:15" ht="42.75" customHeight="1" x14ac:dyDescent="0.25">
      <c r="B149" s="139" t="s">
        <v>111</v>
      </c>
      <c r="C149" s="140"/>
      <c r="D149" s="141"/>
      <c r="E149" s="106">
        <v>15</v>
      </c>
      <c r="F149" s="107"/>
      <c r="J149" s="142" t="s">
        <v>112</v>
      </c>
      <c r="K149" s="143"/>
      <c r="L149" s="144"/>
      <c r="M149" s="108">
        <v>279</v>
      </c>
      <c r="N149" s="107"/>
    </row>
    <row r="151" spans="2:15" ht="12" customHeight="1" x14ac:dyDescent="0.25">
      <c r="B151" s="145" t="s">
        <v>194</v>
      </c>
      <c r="C151" s="145"/>
      <c r="D151" s="145"/>
      <c r="E151" s="145"/>
      <c r="F151" s="145"/>
      <c r="G151" s="145"/>
      <c r="H151" s="145"/>
      <c r="I151" s="145"/>
      <c r="J151" s="145"/>
      <c r="K151" s="145" t="s">
        <v>162</v>
      </c>
      <c r="L151" s="145"/>
      <c r="M151" s="145"/>
      <c r="N151" s="145"/>
      <c r="O151" s="145"/>
    </row>
    <row r="152" spans="2:15" ht="15" customHeight="1" x14ac:dyDescent="0.25">
      <c r="B152" s="145"/>
      <c r="C152" s="145"/>
      <c r="D152" s="145"/>
      <c r="E152" s="145"/>
      <c r="F152" s="145"/>
      <c r="G152" s="145"/>
      <c r="H152" s="145"/>
      <c r="I152" s="145"/>
      <c r="J152" s="145"/>
      <c r="K152" s="145"/>
      <c r="L152" s="145"/>
      <c r="M152" s="145"/>
      <c r="N152" s="145"/>
      <c r="O152" s="145"/>
    </row>
    <row r="153" spans="2:15" ht="22.5" customHeight="1" x14ac:dyDescent="0.25">
      <c r="B153" s="145"/>
      <c r="C153" s="145"/>
      <c r="D153" s="145"/>
      <c r="E153" s="145"/>
      <c r="F153" s="145"/>
      <c r="G153" s="145"/>
      <c r="H153" s="145"/>
      <c r="I153" s="145"/>
      <c r="J153" s="145"/>
      <c r="K153" s="145"/>
      <c r="L153" s="145"/>
      <c r="M153" s="145"/>
      <c r="N153" s="145"/>
      <c r="O153" s="145"/>
    </row>
    <row r="154" spans="2:15" ht="12" customHeight="1" x14ac:dyDescent="0.25">
      <c r="B154" s="145"/>
      <c r="C154" s="145"/>
      <c r="D154" s="145"/>
      <c r="E154" s="145"/>
      <c r="F154" s="145"/>
      <c r="G154" s="145"/>
      <c r="H154" s="145"/>
      <c r="I154" s="145"/>
      <c r="J154" s="145"/>
      <c r="K154" s="145"/>
      <c r="L154" s="145"/>
      <c r="M154" s="145"/>
      <c r="N154" s="145"/>
      <c r="O154" s="145"/>
    </row>
    <row r="155" spans="2:15" ht="12" customHeight="1" x14ac:dyDescent="0.25">
      <c r="B155" s="145"/>
      <c r="C155" s="145"/>
      <c r="D155" s="145"/>
      <c r="E155" s="145"/>
      <c r="F155" s="145"/>
      <c r="G155" s="145"/>
      <c r="H155" s="145"/>
      <c r="I155" s="145"/>
      <c r="J155" s="145"/>
      <c r="K155" s="145"/>
      <c r="L155" s="145"/>
      <c r="M155" s="145"/>
      <c r="N155" s="145"/>
      <c r="O155" s="145"/>
    </row>
    <row r="156" spans="2:15" ht="22.5" customHeight="1" x14ac:dyDescent="0.25">
      <c r="B156" s="146" t="s">
        <v>35</v>
      </c>
      <c r="C156" s="146"/>
      <c r="D156" s="146"/>
      <c r="E156" s="146"/>
      <c r="F156" s="146"/>
      <c r="G156" s="146"/>
      <c r="H156" s="146"/>
      <c r="I156" s="146"/>
      <c r="J156" s="146"/>
      <c r="K156" s="146" t="s">
        <v>36</v>
      </c>
      <c r="L156" s="146"/>
      <c r="M156" s="146"/>
      <c r="N156" s="146"/>
      <c r="O156" s="146"/>
    </row>
  </sheetData>
  <mergeCells count="268">
    <mergeCell ref="B1:P1"/>
    <mergeCell ref="B3:M3"/>
    <mergeCell ref="B4:E4"/>
    <mergeCell ref="B5:M5"/>
    <mergeCell ref="B7:L7"/>
    <mergeCell ref="B8:C8"/>
    <mergeCell ref="E8:G8"/>
    <mergeCell ref="I8:K8"/>
    <mergeCell ref="M8:N8"/>
    <mergeCell ref="B13:C13"/>
    <mergeCell ref="D13:E13"/>
    <mergeCell ref="F13:G13"/>
    <mergeCell ref="H13:I13"/>
    <mergeCell ref="B15:E15"/>
    <mergeCell ref="B16:D16"/>
    <mergeCell ref="E16:H16"/>
    <mergeCell ref="E9:G9"/>
    <mergeCell ref="B11:I11"/>
    <mergeCell ref="B12:C12"/>
    <mergeCell ref="D12:E12"/>
    <mergeCell ref="F12:G12"/>
    <mergeCell ref="H12:I12"/>
    <mergeCell ref="J16:L16"/>
    <mergeCell ref="B17:D17"/>
    <mergeCell ref="E17:H17"/>
    <mergeCell ref="J17:K17"/>
    <mergeCell ref="L17:O17"/>
    <mergeCell ref="B18:D18"/>
    <mergeCell ref="E18:H18"/>
    <mergeCell ref="J18:K18"/>
    <mergeCell ref="L18:O18"/>
    <mergeCell ref="B23:H23"/>
    <mergeCell ref="B24:H24"/>
    <mergeCell ref="B26:H26"/>
    <mergeCell ref="I26:M26"/>
    <mergeCell ref="B27:H27"/>
    <mergeCell ref="I27:M27"/>
    <mergeCell ref="B19:D19"/>
    <mergeCell ref="E19:H19"/>
    <mergeCell ref="J19:K19"/>
    <mergeCell ref="L19:O19"/>
    <mergeCell ref="B20:D20"/>
    <mergeCell ref="E20:H20"/>
    <mergeCell ref="J20:K20"/>
    <mergeCell ref="L20:O20"/>
    <mergeCell ref="I33:J33"/>
    <mergeCell ref="L33:O33"/>
    <mergeCell ref="E34:H37"/>
    <mergeCell ref="I34:J37"/>
    <mergeCell ref="K34:K37"/>
    <mergeCell ref="L34:O37"/>
    <mergeCell ref="B32:D37"/>
    <mergeCell ref="I32:J32"/>
    <mergeCell ref="B29:D29"/>
    <mergeCell ref="B30:D31"/>
    <mergeCell ref="E30:H31"/>
    <mergeCell ref="I30:J31"/>
    <mergeCell ref="K30:K31"/>
    <mergeCell ref="L30:O31"/>
    <mergeCell ref="B38:J38"/>
    <mergeCell ref="B39:D46"/>
    <mergeCell ref="E39:H42"/>
    <mergeCell ref="I39:J42"/>
    <mergeCell ref="K39:K42"/>
    <mergeCell ref="L39:O42"/>
    <mergeCell ref="E43:H46"/>
    <mergeCell ref="I43:J46"/>
    <mergeCell ref="K43:K46"/>
    <mergeCell ref="L43:O46"/>
    <mergeCell ref="B47:J47"/>
    <mergeCell ref="I48:J48"/>
    <mergeCell ref="L48:M48"/>
    <mergeCell ref="B51:B52"/>
    <mergeCell ref="C51:C52"/>
    <mergeCell ref="D51:E52"/>
    <mergeCell ref="F51:F52"/>
    <mergeCell ref="G51:G52"/>
    <mergeCell ref="H51:H52"/>
    <mergeCell ref="I51:I52"/>
    <mergeCell ref="D54:E54"/>
    <mergeCell ref="M54:N54"/>
    <mergeCell ref="O54:P54"/>
    <mergeCell ref="D56:E56"/>
    <mergeCell ref="M56:N56"/>
    <mergeCell ref="O56:P56"/>
    <mergeCell ref="J51:J52"/>
    <mergeCell ref="K51:K52"/>
    <mergeCell ref="L51:L52"/>
    <mergeCell ref="M51:N52"/>
    <mergeCell ref="O51:P52"/>
    <mergeCell ref="D53:E53"/>
    <mergeCell ref="M53:N53"/>
    <mergeCell ref="O53:P53"/>
    <mergeCell ref="D60:E60"/>
    <mergeCell ref="M60:N60"/>
    <mergeCell ref="O60:P60"/>
    <mergeCell ref="D62:E62"/>
    <mergeCell ref="M62:N62"/>
    <mergeCell ref="O62:P62"/>
    <mergeCell ref="D57:E57"/>
    <mergeCell ref="M57:N57"/>
    <mergeCell ref="O57:P57"/>
    <mergeCell ref="F58:H58"/>
    <mergeCell ref="M58:N58"/>
    <mergeCell ref="D59:E59"/>
    <mergeCell ref="M59:N59"/>
    <mergeCell ref="O59:P59"/>
    <mergeCell ref="B68:B69"/>
    <mergeCell ref="C68:C69"/>
    <mergeCell ref="D68:F69"/>
    <mergeCell ref="G68:G69"/>
    <mergeCell ref="H68:H69"/>
    <mergeCell ref="I68:I69"/>
    <mergeCell ref="D63:E63"/>
    <mergeCell ref="M63:N63"/>
    <mergeCell ref="O63:P63"/>
    <mergeCell ref="F64:H64"/>
    <mergeCell ref="M64:N64"/>
    <mergeCell ref="F65:I65"/>
    <mergeCell ref="E73:G73"/>
    <mergeCell ref="D74:F74"/>
    <mergeCell ref="L74:N74"/>
    <mergeCell ref="O74:P74"/>
    <mergeCell ref="D75:F75"/>
    <mergeCell ref="L75:N75"/>
    <mergeCell ref="O75:P75"/>
    <mergeCell ref="J68:J69"/>
    <mergeCell ref="K68:K69"/>
    <mergeCell ref="L68:N69"/>
    <mergeCell ref="O68:P69"/>
    <mergeCell ref="D72:F72"/>
    <mergeCell ref="L72:N72"/>
    <mergeCell ref="O72:P72"/>
    <mergeCell ref="D70:F70"/>
    <mergeCell ref="L70:N70"/>
    <mergeCell ref="E71:G71"/>
    <mergeCell ref="E78:G78"/>
    <mergeCell ref="D79:F79"/>
    <mergeCell ref="L79:N79"/>
    <mergeCell ref="O79:P79"/>
    <mergeCell ref="D80:F80"/>
    <mergeCell ref="L80:N80"/>
    <mergeCell ref="O80:P80"/>
    <mergeCell ref="D76:F76"/>
    <mergeCell ref="L76:N76"/>
    <mergeCell ref="O76:P76"/>
    <mergeCell ref="D77:F77"/>
    <mergeCell ref="L77:N77"/>
    <mergeCell ref="O77:P77"/>
    <mergeCell ref="D83:F83"/>
    <mergeCell ref="L83:N83"/>
    <mergeCell ref="O83:P83"/>
    <mergeCell ref="D84:F84"/>
    <mergeCell ref="L84:N84"/>
    <mergeCell ref="O84:P84"/>
    <mergeCell ref="D81:F81"/>
    <mergeCell ref="L81:N81"/>
    <mergeCell ref="O81:P81"/>
    <mergeCell ref="D82:F82"/>
    <mergeCell ref="L82:N82"/>
    <mergeCell ref="O82:P82"/>
    <mergeCell ref="D87:F87"/>
    <mergeCell ref="L87:N87"/>
    <mergeCell ref="O87:P87"/>
    <mergeCell ref="D88:F88"/>
    <mergeCell ref="L88:N88"/>
    <mergeCell ref="O88:P88"/>
    <mergeCell ref="D85:F85"/>
    <mergeCell ref="L85:N85"/>
    <mergeCell ref="O85:P85"/>
    <mergeCell ref="D86:F86"/>
    <mergeCell ref="L86:N86"/>
    <mergeCell ref="O86:P86"/>
    <mergeCell ref="D91:F91"/>
    <mergeCell ref="L91:N91"/>
    <mergeCell ref="O91:P91"/>
    <mergeCell ref="E92:G92"/>
    <mergeCell ref="D93:F93"/>
    <mergeCell ref="L93:N93"/>
    <mergeCell ref="O93:P93"/>
    <mergeCell ref="D89:F89"/>
    <mergeCell ref="L89:N89"/>
    <mergeCell ref="O89:P89"/>
    <mergeCell ref="D90:F90"/>
    <mergeCell ref="L90:N90"/>
    <mergeCell ref="O90:P90"/>
    <mergeCell ref="D95:F95"/>
    <mergeCell ref="L95:N95"/>
    <mergeCell ref="O95:P95"/>
    <mergeCell ref="D96:F96"/>
    <mergeCell ref="L96:N96"/>
    <mergeCell ref="O96:P96"/>
    <mergeCell ref="D94:F94"/>
    <mergeCell ref="L94:N94"/>
    <mergeCell ref="O94:P94"/>
    <mergeCell ref="D99:F99"/>
    <mergeCell ref="L99:N99"/>
    <mergeCell ref="O99:P99"/>
    <mergeCell ref="D100:F100"/>
    <mergeCell ref="L100:N100"/>
    <mergeCell ref="O100:P100"/>
    <mergeCell ref="D97:F97"/>
    <mergeCell ref="L97:N97"/>
    <mergeCell ref="O97:P97"/>
    <mergeCell ref="D98:F98"/>
    <mergeCell ref="L98:N98"/>
    <mergeCell ref="O98:P98"/>
    <mergeCell ref="D103:F103"/>
    <mergeCell ref="L103:N103"/>
    <mergeCell ref="O103:P103"/>
    <mergeCell ref="D104:F104"/>
    <mergeCell ref="L104:N104"/>
    <mergeCell ref="O104:P104"/>
    <mergeCell ref="D101:F101"/>
    <mergeCell ref="L101:N101"/>
    <mergeCell ref="O101:P101"/>
    <mergeCell ref="D102:F102"/>
    <mergeCell ref="L102:N102"/>
    <mergeCell ref="O102:P102"/>
    <mergeCell ref="D107:F107"/>
    <mergeCell ref="L107:N107"/>
    <mergeCell ref="O107:P107"/>
    <mergeCell ref="D108:F108"/>
    <mergeCell ref="L108:N108"/>
    <mergeCell ref="O108:P108"/>
    <mergeCell ref="D105:F105"/>
    <mergeCell ref="L105:N105"/>
    <mergeCell ref="O105:P105"/>
    <mergeCell ref="D106:F106"/>
    <mergeCell ref="L106:N106"/>
    <mergeCell ref="O106:P106"/>
    <mergeCell ref="G125:H125"/>
    <mergeCell ref="I125:I126"/>
    <mergeCell ref="J125:J126"/>
    <mergeCell ref="E109:G109"/>
    <mergeCell ref="E110:G110"/>
    <mergeCell ref="B112:K112"/>
    <mergeCell ref="B113:K113"/>
    <mergeCell ref="B114:C114"/>
    <mergeCell ref="D114:D115"/>
    <mergeCell ref="E114:E115"/>
    <mergeCell ref="F114:F115"/>
    <mergeCell ref="G114:H114"/>
    <mergeCell ref="I114:I115"/>
    <mergeCell ref="E32:H33"/>
    <mergeCell ref="L32:O32"/>
    <mergeCell ref="O70:P70"/>
    <mergeCell ref="B149:D149"/>
    <mergeCell ref="J149:L149"/>
    <mergeCell ref="B151:E155"/>
    <mergeCell ref="F151:J155"/>
    <mergeCell ref="K151:O155"/>
    <mergeCell ref="B156:E156"/>
    <mergeCell ref="F156:J156"/>
    <mergeCell ref="K156:O156"/>
    <mergeCell ref="K125:L125"/>
    <mergeCell ref="B140:H140"/>
    <mergeCell ref="I140:J140"/>
    <mergeCell ref="F144:G144"/>
    <mergeCell ref="F145:G145"/>
    <mergeCell ref="F146:G146"/>
    <mergeCell ref="J114:K114"/>
    <mergeCell ref="B123:L123"/>
    <mergeCell ref="B124:L124"/>
    <mergeCell ref="B125:C125"/>
    <mergeCell ref="D125:D126"/>
    <mergeCell ref="E125:E126"/>
    <mergeCell ref="F125:F126"/>
  </mergeCells>
  <dataValidations disablePrompts="1" count="19">
    <dataValidation allowBlank="1" showInputMessage="1" showErrorMessage="1" prompt="Datos de la persona responsable de la ejecución y seguimiento del proyecto presentado." sqref="J16 M16" xr:uid="{4C1124E2-D333-48CE-A42A-2CBE227574EA}"/>
    <dataValidation allowBlank="1" showInputMessage="1" showErrorMessage="1" prompt="Anotar el monto total solicitado al Gobierno Federal para cada una de las acciones propuestas, esto es, un monto para cada acción, NO asignar un solo monto para todas las acciones contempladas." sqref="K30:K32" xr:uid="{27F1FFE7-CC92-42B3-B51E-EE432D6E38C1}"/>
    <dataValidation allowBlank="1" showInputMessage="1" showErrorMessage="1" prompt="Realizar una descripción breve de la relación del objetivo particular,  la meta y su correspondiente acción, su importancia, el beneficio que persiguen y la justificación del monto que solicitan." sqref="L30" xr:uid="{AA6A7FD6-66E7-411B-8C0B-A0F5A3CDAA5C}"/>
    <dataValidation allowBlank="1" showInputMessage="1" showErrorMessage="1" prompt="_x000a_Anotar el número de beneficiarios directos, esto es, alumnos y profesores beneficiados con la ejecución de la obra propuesta._x000a_" sqref="L51:L52" xr:uid="{E28362C6-0755-4975-9208-246CB349B04E}"/>
    <dataValidation allowBlank="1" showInputMessage="1" showErrorMessage="1" prompt="Registrar en términos cualitativos y cuantitativos, de manera general los beneficios de llevar a cabo la obra propuesta a realizarse." sqref="M51:N52" xr:uid="{6E73AE92-54DC-45D4-992C-B5B368DA004B}"/>
    <dataValidation allowBlank="1" showInputMessage="1" showErrorMessage="1" prompt="Apartado destinado para incorporar información adicional referente a la obra propuesta." sqref="O51:P52" xr:uid="{F4E0D37D-4DA3-4745-A22F-FAA510AED5F3}"/>
    <dataValidation allowBlank="1" showInputMessage="1" showErrorMessage="1" prompt="Anotar únicamente el monto (o los montos cuando se trate de más de una obra), solicitado para la obra propuesta." sqref="I51:I52 K74:K77 K68:K70 K72" xr:uid="{E219E3BC-B5B3-46B5-A377-3902FCEAADEF}"/>
    <dataValidation allowBlank="1" showInputMessage="1" showErrorMessage="1" prompt="Anotar el número total de alumnos inscritos y reinscritos en el ciclo escolar vigente en la IES, es decir, de todos los niveles educativos que esta contemple (PA/LIC/ESP/MAE/DOC). (Matrícula Total)" sqref="B140:H140" xr:uid="{C0871470-D645-4148-B2A6-15A52F5138FA}"/>
    <dataValidation allowBlank="1" showInputMessage="1" showErrorMessage="1" prompt="Los PE aquí señalados deben ser únicamente los que se benefician a través de la ejecución del proyecto, por lo que los datos incorporados  deberán tener total correspondencia con la información indicada en los puntos 17 y 18 de este formato." sqref="I26:M26" xr:uid="{977692CB-C8C5-41C4-9F7A-725CC0A8A5CC}"/>
    <dataValidation allowBlank="1" showInputMessage="1" showErrorMessage="1" prompt="Anotar ÚNICAMENTE los PE Nuevos MATERIA DEL PROYECTO" sqref="F144" xr:uid="{211D19FC-2675-4A76-A79E-DDB957BB2F91}"/>
    <dataValidation allowBlank="1" showInputMessage="1" showErrorMessage="1" prompt="Anotar ÚNICAMENTE los PE de pregarado reconocidos por su calidad MATERIA DEL PROYECTO" sqref="F145:F146" xr:uid="{7C58E2E6-9589-4938-9842-4F34E88D9596}"/>
    <dataValidation allowBlank="1" showInputMessage="1" showErrorMessage="1" prompt="Anotar el número de profesores beneficiados con la ejecución general del PROYECTO 2014" sqref="M149" xr:uid="{54BB5299-1FDA-4B9A-B68C-272F9F73A015}"/>
    <dataValidation allowBlank="1" showInputMessage="1" showErrorMessage="1" prompt="NO incorporar PE que NO sean materia del proyecto." sqref="C126 C115" xr:uid="{BB1B400F-46A1-4F48-BFBD-EE3D98F62819}"/>
    <dataValidation allowBlank="1" showInputMessage="1" showErrorMessage="1" prompt="Suma horizontal" sqref="J144:K146" xr:uid="{2824CDF7-0177-408C-A612-2C4A03534DA9}"/>
    <dataValidation allowBlank="1" showInputMessage="1" showErrorMessage="1" prompt="Describir de manera detallada las características principales de la obra propuesta a realizarse, indicar si es obra única o forma parte de una obra de continuidad, mencionando en su caso la etapa actual." sqref="D51:E52" xr:uid="{21F122F8-17F5-42B1-B584-631007995A7A}"/>
    <dataValidation allowBlank="1" showInputMessage="1" showErrorMessage="1" prompt="Descripción de las caracteristicas principales y componentes." sqref="F51:F52" xr:uid="{B06F5974-0A8D-460B-AF9D-B48E02ED8299}"/>
    <dataValidation allowBlank="1" showInputMessage="1" showErrorMessage="1" prompt="Nombre de la Escuela, Facultad, Campus, DES o Plantel." sqref="G51:G52" xr:uid="{F0D7F8D0-A158-4479-B385-DD13A7A65332}"/>
    <dataValidation allowBlank="1" showInputMessage="1" showErrorMessage="1" prompt="Señalar el monto solicitado para el proyecto únicamente para rubros de obra y equipamiento, y la suma de estos montos." sqref="B11" xr:uid="{289A6368-A111-4E8F-BB22-A21F23AF44C7}"/>
    <dataValidation allowBlank="1" showInputMessage="1" showErrorMessage="1" prompt="Suma vertical" sqref="H147:K147" xr:uid="{4D931526-D162-4175-BC6E-8DCFA0CE80A7}"/>
  </dataValidations>
  <hyperlinks>
    <hyperlink ref="E19" r:id="rId1" xr:uid="{6852E846-175E-4C70-87B0-4FDC3ED30D33}"/>
    <hyperlink ref="E20" r:id="rId2" xr:uid="{8B926B7C-7F43-44A3-B4ED-2A94AD43CC91}"/>
    <hyperlink ref="L20" r:id="rId3" xr:uid="{A4871DBF-F1F1-481D-A29A-AB05CF7EF59C}"/>
  </hyperlinks>
  <printOptions horizontalCentered="1"/>
  <pageMargins left="0.98425196850393704" right="0.11811023622047245" top="0.31496062992125984" bottom="0.15748031496062992" header="0.31496062992125984" footer="0.15748031496062992"/>
  <pageSetup paperSize="5" scale="46" fitToHeight="0" orientation="landscape" r:id="rId4"/>
  <headerFooter alignWithMargins="0">
    <oddFooter>&amp;R&amp;P</oddFooter>
  </headerFooter>
  <rowBreaks count="6" manualBreakCount="6">
    <brk id="28" min="1" max="15" man="1"/>
    <brk id="38" min="1" max="15" man="1"/>
    <brk id="66" min="1" max="15" man="1"/>
    <brk id="84" min="1" max="15" man="1"/>
    <brk id="92" min="1" max="15" man="1"/>
    <brk id="122" min="1" max="15"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DDD2-64DD-410D-A411-AFFE4860B327}">
  <dimension ref="A1:M67"/>
  <sheetViews>
    <sheetView view="pageBreakPreview" topLeftCell="A52" zoomScale="120" zoomScaleNormal="125" zoomScaleSheetLayoutView="120" workbookViewId="0">
      <selection activeCell="A60" sqref="A60:L60"/>
    </sheetView>
  </sheetViews>
  <sheetFormatPr baseColWidth="10" defaultColWidth="10.85546875" defaultRowHeight="14.25" x14ac:dyDescent="0.2"/>
  <cols>
    <col min="1" max="1" width="12.140625" style="51" customWidth="1"/>
    <col min="2" max="2" width="11.7109375" style="51" customWidth="1"/>
    <col min="3" max="5" width="10.85546875" style="51"/>
    <col min="6" max="6" width="12.28515625" style="51" customWidth="1"/>
    <col min="7" max="10" width="10.85546875" style="51"/>
    <col min="11" max="11" width="13.42578125" style="51" customWidth="1"/>
    <col min="12" max="12" width="18.140625" style="51" customWidth="1"/>
    <col min="13" max="16384" width="10.85546875" style="51"/>
  </cols>
  <sheetData>
    <row r="1" spans="1:13" s="7" customFormat="1" ht="15.75" x14ac:dyDescent="0.25">
      <c r="C1" s="6"/>
      <c r="M1" s="47"/>
    </row>
    <row r="2" spans="1:13" s="7" customFormat="1" ht="15.75" x14ac:dyDescent="0.25">
      <c r="C2" s="6"/>
      <c r="D2" s="292" t="s">
        <v>87</v>
      </c>
      <c r="E2" s="292"/>
      <c r="F2" s="292"/>
      <c r="G2" s="292"/>
      <c r="H2" s="292"/>
      <c r="I2" s="292"/>
      <c r="J2" s="292"/>
      <c r="K2" s="292"/>
      <c r="L2" s="292"/>
      <c r="M2" s="48"/>
    </row>
    <row r="3" spans="1:13" s="7" customFormat="1" ht="15.75" x14ac:dyDescent="0.25">
      <c r="C3" s="6"/>
      <c r="D3" s="293"/>
      <c r="E3" s="293"/>
      <c r="F3" s="293"/>
      <c r="G3" s="293"/>
      <c r="H3" s="293"/>
      <c r="I3" s="293"/>
      <c r="J3" s="293"/>
      <c r="K3" s="293"/>
      <c r="L3" s="293"/>
    </row>
    <row r="4" spans="1:13" s="49" customFormat="1" ht="4.5" customHeight="1" x14ac:dyDescent="0.25">
      <c r="A4" s="15"/>
      <c r="B4" s="15"/>
      <c r="C4" s="15"/>
    </row>
    <row r="5" spans="1:13" s="49" customFormat="1" ht="42" customHeight="1" x14ac:dyDescent="0.25">
      <c r="A5" s="295" t="s">
        <v>142</v>
      </c>
      <c r="B5" s="295"/>
      <c r="C5" s="295"/>
      <c r="D5" s="295"/>
      <c r="E5" s="295"/>
      <c r="F5" s="295"/>
      <c r="G5" s="295"/>
      <c r="H5" s="295"/>
      <c r="I5" s="295"/>
      <c r="J5" s="295"/>
      <c r="K5" s="295"/>
      <c r="L5" s="295"/>
    </row>
    <row r="6" spans="1:13" s="49" customFormat="1" ht="27" customHeight="1" x14ac:dyDescent="0.25">
      <c r="A6" s="295" t="s">
        <v>88</v>
      </c>
      <c r="B6" s="295"/>
      <c r="C6" s="295"/>
      <c r="D6" s="295"/>
      <c r="E6" s="295"/>
      <c r="F6" s="295"/>
      <c r="G6" s="295"/>
      <c r="H6" s="295"/>
      <c r="I6" s="295"/>
      <c r="J6" s="295"/>
      <c r="K6" s="295"/>
      <c r="L6" s="295"/>
    </row>
    <row r="7" spans="1:13" s="49" customFormat="1" ht="45.75" customHeight="1" x14ac:dyDescent="0.25">
      <c r="A7" s="296" t="s">
        <v>114</v>
      </c>
      <c r="B7" s="296"/>
      <c r="C7" s="296"/>
      <c r="D7" s="296"/>
      <c r="E7" s="296"/>
      <c r="F7" s="296"/>
      <c r="G7" s="296"/>
      <c r="H7" s="296"/>
      <c r="I7" s="296"/>
      <c r="J7" s="296"/>
      <c r="K7" s="296"/>
      <c r="L7" s="296"/>
    </row>
    <row r="8" spans="1:13" s="49" customFormat="1" ht="12" x14ac:dyDescent="0.25"/>
    <row r="9" spans="1:13" s="7" customFormat="1" x14ac:dyDescent="0.25">
      <c r="A9" s="288" t="s">
        <v>96</v>
      </c>
      <c r="B9" s="288"/>
      <c r="C9" s="288"/>
      <c r="D9" s="288"/>
      <c r="E9" s="288"/>
      <c r="F9" s="288"/>
      <c r="G9" s="288"/>
      <c r="H9" s="288"/>
      <c r="I9" s="288"/>
      <c r="J9" s="288"/>
      <c r="K9" s="288"/>
      <c r="L9" s="288"/>
    </row>
    <row r="10" spans="1:13" s="7" customFormat="1" ht="5.25" customHeight="1" x14ac:dyDescent="0.25"/>
    <row r="11" spans="1:13" s="7" customFormat="1" x14ac:dyDescent="0.25">
      <c r="A11" s="288" t="s">
        <v>143</v>
      </c>
      <c r="B11" s="288"/>
      <c r="C11" s="288"/>
      <c r="D11" s="288"/>
      <c r="E11" s="288"/>
      <c r="F11" s="288"/>
      <c r="G11" s="288"/>
      <c r="H11" s="288"/>
      <c r="I11" s="288"/>
      <c r="J11" s="288"/>
      <c r="K11" s="288"/>
    </row>
    <row r="12" spans="1:13" s="7" customFormat="1" ht="6" customHeight="1" x14ac:dyDescent="0.25"/>
    <row r="13" spans="1:13" s="7" customFormat="1" ht="21.75" customHeight="1" x14ac:dyDescent="0.25">
      <c r="A13" s="288" t="s">
        <v>144</v>
      </c>
      <c r="B13" s="288"/>
      <c r="C13" s="288"/>
      <c r="D13" s="288"/>
      <c r="E13" s="288"/>
      <c r="F13" s="288"/>
      <c r="G13" s="288"/>
      <c r="H13" s="288"/>
      <c r="I13" s="288"/>
      <c r="J13" s="288"/>
      <c r="K13" s="288"/>
      <c r="L13" s="288"/>
    </row>
    <row r="14" spans="1:13" s="7" customFormat="1" ht="4.5" customHeight="1" x14ac:dyDescent="0.25">
      <c r="A14" s="52"/>
      <c r="B14" s="52"/>
      <c r="C14" s="52"/>
      <c r="D14" s="52"/>
      <c r="E14" s="52"/>
      <c r="F14" s="52"/>
      <c r="G14" s="52"/>
      <c r="H14" s="52"/>
      <c r="I14" s="52"/>
      <c r="J14" s="52"/>
      <c r="K14" s="52"/>
    </row>
    <row r="15" spans="1:13" s="7" customFormat="1" x14ac:dyDescent="0.25">
      <c r="A15" s="288" t="s">
        <v>115</v>
      </c>
      <c r="B15" s="288"/>
      <c r="C15" s="288"/>
      <c r="D15" s="288"/>
      <c r="E15" s="288"/>
      <c r="F15" s="288"/>
      <c r="G15" s="288"/>
      <c r="H15" s="288"/>
      <c r="I15" s="288"/>
      <c r="J15" s="288"/>
      <c r="K15" s="288"/>
      <c r="L15" s="288"/>
    </row>
    <row r="16" spans="1:13" s="7" customFormat="1" ht="6.75" customHeight="1" x14ac:dyDescent="0.25"/>
    <row r="17" spans="1:12" s="7" customFormat="1" x14ac:dyDescent="0.25">
      <c r="A17" s="288" t="s">
        <v>97</v>
      </c>
      <c r="B17" s="288"/>
      <c r="C17" s="288"/>
      <c r="D17" s="288"/>
      <c r="E17" s="288"/>
      <c r="F17" s="288"/>
      <c r="G17" s="288"/>
      <c r="H17" s="288"/>
      <c r="I17" s="288"/>
      <c r="J17" s="288"/>
      <c r="K17" s="288"/>
      <c r="L17" s="288"/>
    </row>
    <row r="18" spans="1:12" s="7" customFormat="1" ht="6" customHeight="1" x14ac:dyDescent="0.25">
      <c r="A18" s="53"/>
      <c r="B18" s="53"/>
      <c r="C18" s="53"/>
      <c r="D18" s="53"/>
      <c r="E18" s="53"/>
      <c r="F18" s="53"/>
      <c r="G18" s="53"/>
      <c r="H18" s="53"/>
      <c r="I18" s="53"/>
      <c r="J18" s="53"/>
      <c r="K18" s="53"/>
    </row>
    <row r="19" spans="1:12" s="7" customFormat="1" ht="31.5" customHeight="1" x14ac:dyDescent="0.25">
      <c r="A19" s="288" t="s">
        <v>145</v>
      </c>
      <c r="B19" s="288"/>
      <c r="C19" s="288"/>
      <c r="D19" s="288"/>
      <c r="E19" s="288"/>
      <c r="F19" s="288"/>
      <c r="G19" s="288"/>
      <c r="H19" s="288"/>
      <c r="I19" s="288"/>
      <c r="J19" s="288"/>
      <c r="K19" s="288"/>
      <c r="L19" s="288"/>
    </row>
    <row r="20" spans="1:12" s="7" customFormat="1" ht="6" customHeight="1" x14ac:dyDescent="0.25">
      <c r="A20" s="52"/>
      <c r="B20" s="52"/>
      <c r="C20" s="52"/>
      <c r="D20" s="52"/>
      <c r="E20" s="52"/>
      <c r="F20" s="52"/>
      <c r="G20" s="52"/>
      <c r="H20" s="52"/>
      <c r="I20" s="52"/>
      <c r="J20" s="52"/>
      <c r="K20" s="52"/>
    </row>
    <row r="21" spans="1:12" s="7" customFormat="1" ht="105.75" customHeight="1" x14ac:dyDescent="0.25">
      <c r="A21" s="288" t="s">
        <v>146</v>
      </c>
      <c r="B21" s="288"/>
      <c r="C21" s="288"/>
      <c r="D21" s="288"/>
      <c r="E21" s="288"/>
      <c r="F21" s="288"/>
      <c r="G21" s="288"/>
      <c r="H21" s="288"/>
      <c r="I21" s="288"/>
      <c r="J21" s="288"/>
      <c r="K21" s="288"/>
      <c r="L21" s="288"/>
    </row>
    <row r="22" spans="1:12" s="7" customFormat="1" ht="6" customHeight="1" x14ac:dyDescent="0.25"/>
    <row r="23" spans="1:12" s="7" customFormat="1" ht="54.75" customHeight="1" x14ac:dyDescent="0.25">
      <c r="A23" s="289" t="s">
        <v>147</v>
      </c>
      <c r="B23" s="289"/>
      <c r="C23" s="289"/>
      <c r="D23" s="289"/>
      <c r="E23" s="289"/>
      <c r="F23" s="289"/>
      <c r="G23" s="289"/>
      <c r="H23" s="289"/>
      <c r="I23" s="289"/>
      <c r="J23" s="289"/>
      <c r="K23" s="289"/>
      <c r="L23" s="289"/>
    </row>
    <row r="24" spans="1:12" s="7" customFormat="1" ht="6" customHeight="1" x14ac:dyDescent="0.25"/>
    <row r="25" spans="1:12" s="7" customFormat="1" ht="36" customHeight="1" x14ac:dyDescent="0.25">
      <c r="A25" s="289" t="s">
        <v>116</v>
      </c>
      <c r="B25" s="289"/>
      <c r="C25" s="289"/>
      <c r="D25" s="289"/>
      <c r="E25" s="289"/>
      <c r="F25" s="289"/>
      <c r="G25" s="289"/>
      <c r="H25" s="289"/>
      <c r="I25" s="289"/>
      <c r="J25" s="289"/>
      <c r="K25" s="289"/>
      <c r="L25" s="289"/>
    </row>
    <row r="26" spans="1:12" s="7" customFormat="1" ht="6" customHeight="1" x14ac:dyDescent="0.25"/>
    <row r="27" spans="1:12" s="7" customFormat="1" ht="34.5" customHeight="1" x14ac:dyDescent="0.25">
      <c r="A27" s="288" t="s">
        <v>91</v>
      </c>
      <c r="B27" s="288"/>
      <c r="C27" s="288"/>
      <c r="D27" s="288"/>
      <c r="E27" s="288"/>
      <c r="F27" s="288"/>
      <c r="G27" s="288"/>
      <c r="H27" s="288"/>
      <c r="I27" s="288"/>
      <c r="J27" s="288"/>
      <c r="K27" s="288"/>
      <c r="L27" s="288"/>
    </row>
    <row r="28" spans="1:12" s="7" customFormat="1" ht="6" customHeight="1" x14ac:dyDescent="0.25">
      <c r="A28" s="53"/>
      <c r="B28" s="53"/>
      <c r="C28" s="53"/>
      <c r="D28" s="53"/>
      <c r="E28" s="53"/>
      <c r="F28" s="53"/>
      <c r="G28" s="53"/>
      <c r="H28" s="53"/>
      <c r="I28" s="53"/>
      <c r="J28" s="53"/>
      <c r="K28" s="53"/>
    </row>
    <row r="29" spans="1:12" s="7" customFormat="1" ht="17.25" customHeight="1" x14ac:dyDescent="0.25">
      <c r="A29" s="288" t="s">
        <v>98</v>
      </c>
      <c r="B29" s="288"/>
      <c r="C29" s="288"/>
      <c r="D29" s="288"/>
      <c r="E29" s="288"/>
      <c r="F29" s="288"/>
      <c r="G29" s="288"/>
      <c r="H29" s="288"/>
      <c r="I29" s="288"/>
      <c r="J29" s="288"/>
      <c r="K29" s="288"/>
      <c r="L29" s="288"/>
    </row>
    <row r="30" spans="1:12" s="7" customFormat="1" ht="6" customHeight="1" x14ac:dyDescent="0.25"/>
    <row r="31" spans="1:12" s="7" customFormat="1" ht="23.25" customHeight="1" x14ac:dyDescent="0.25">
      <c r="A31" s="288" t="s">
        <v>83</v>
      </c>
      <c r="B31" s="288"/>
      <c r="C31" s="288"/>
      <c r="D31" s="288"/>
      <c r="E31" s="288"/>
      <c r="F31" s="288"/>
      <c r="G31" s="288"/>
      <c r="H31" s="288"/>
      <c r="I31" s="288"/>
      <c r="J31" s="288"/>
      <c r="K31" s="288"/>
      <c r="L31" s="288"/>
    </row>
    <row r="32" spans="1:12" s="7" customFormat="1" ht="6" customHeight="1" x14ac:dyDescent="0.25"/>
    <row r="33" spans="1:12" s="7" customFormat="1" ht="73.5" customHeight="1" x14ac:dyDescent="0.25">
      <c r="A33" s="288" t="s">
        <v>99</v>
      </c>
      <c r="B33" s="288"/>
      <c r="C33" s="288"/>
      <c r="D33" s="288"/>
      <c r="E33" s="288"/>
      <c r="F33" s="288"/>
      <c r="G33" s="288"/>
      <c r="H33" s="288"/>
      <c r="I33" s="288"/>
      <c r="J33" s="288"/>
      <c r="K33" s="288"/>
      <c r="L33" s="288"/>
    </row>
    <row r="34" spans="1:12" s="7" customFormat="1" ht="6" customHeight="1" x14ac:dyDescent="0.25"/>
    <row r="35" spans="1:12" s="7" customFormat="1" ht="54" customHeight="1" x14ac:dyDescent="0.25">
      <c r="A35" s="288" t="s">
        <v>92</v>
      </c>
      <c r="B35" s="288"/>
      <c r="C35" s="288"/>
      <c r="D35" s="288"/>
      <c r="E35" s="288"/>
      <c r="F35" s="288"/>
      <c r="G35" s="288"/>
      <c r="H35" s="288"/>
      <c r="I35" s="288"/>
      <c r="J35" s="288"/>
      <c r="K35" s="288"/>
      <c r="L35" s="288"/>
    </row>
    <row r="36" spans="1:12" s="7" customFormat="1" ht="6" customHeight="1" x14ac:dyDescent="0.25"/>
    <row r="37" spans="1:12" s="7" customFormat="1" ht="78" customHeight="1" x14ac:dyDescent="0.25">
      <c r="A37" s="288" t="s">
        <v>100</v>
      </c>
      <c r="B37" s="288"/>
      <c r="C37" s="288"/>
      <c r="D37" s="288"/>
      <c r="E37" s="288"/>
      <c r="F37" s="288"/>
      <c r="G37" s="288"/>
      <c r="H37" s="288"/>
      <c r="I37" s="288"/>
      <c r="J37" s="288"/>
      <c r="K37" s="288"/>
      <c r="L37" s="288"/>
    </row>
    <row r="38" spans="1:12" s="7" customFormat="1" ht="6" customHeight="1" x14ac:dyDescent="0.25"/>
    <row r="39" spans="1:12" s="7" customFormat="1" ht="48.75" customHeight="1" x14ac:dyDescent="0.25">
      <c r="A39" s="288" t="s">
        <v>93</v>
      </c>
      <c r="B39" s="288"/>
      <c r="C39" s="288"/>
      <c r="D39" s="288"/>
      <c r="E39" s="288"/>
      <c r="F39" s="288"/>
      <c r="G39" s="288"/>
      <c r="H39" s="288"/>
      <c r="I39" s="288"/>
      <c r="J39" s="288"/>
      <c r="K39" s="288"/>
      <c r="L39" s="288"/>
    </row>
    <row r="40" spans="1:12" s="7" customFormat="1" ht="6" customHeight="1" x14ac:dyDescent="0.25"/>
    <row r="41" spans="1:12" s="7" customFormat="1" x14ac:dyDescent="0.25">
      <c r="A41" s="294" t="s">
        <v>101</v>
      </c>
      <c r="B41" s="294"/>
      <c r="C41" s="294"/>
      <c r="D41" s="294"/>
      <c r="E41" s="294"/>
      <c r="F41" s="294"/>
      <c r="G41" s="294"/>
      <c r="H41" s="294"/>
      <c r="I41" s="294"/>
      <c r="J41" s="294"/>
      <c r="K41" s="294"/>
      <c r="L41" s="294"/>
    </row>
    <row r="42" spans="1:12" s="7" customFormat="1" ht="6" customHeight="1" x14ac:dyDescent="0.25"/>
    <row r="43" spans="1:12" s="7" customFormat="1" ht="46.5" customHeight="1" x14ac:dyDescent="0.25">
      <c r="A43" s="288" t="s">
        <v>102</v>
      </c>
      <c r="B43" s="288"/>
      <c r="C43" s="288"/>
      <c r="D43" s="288"/>
      <c r="E43" s="288"/>
      <c r="F43" s="288"/>
      <c r="G43" s="288"/>
      <c r="H43" s="288"/>
      <c r="I43" s="288"/>
      <c r="J43" s="288"/>
      <c r="K43" s="288"/>
      <c r="L43" s="288"/>
    </row>
    <row r="44" spans="1:12" s="7" customFormat="1" ht="6" customHeight="1" x14ac:dyDescent="0.25">
      <c r="A44" s="53"/>
      <c r="B44" s="53"/>
      <c r="C44" s="53"/>
      <c r="D44" s="53"/>
      <c r="E44" s="53"/>
      <c r="F44" s="53"/>
      <c r="G44" s="53"/>
      <c r="H44" s="53"/>
      <c r="I44" s="53"/>
      <c r="J44" s="53"/>
      <c r="K44" s="53"/>
    </row>
    <row r="45" spans="1:12" s="7" customFormat="1" ht="39" customHeight="1" x14ac:dyDescent="0.25">
      <c r="A45" s="288" t="s">
        <v>94</v>
      </c>
      <c r="B45" s="288"/>
      <c r="C45" s="288"/>
      <c r="D45" s="288"/>
      <c r="E45" s="288"/>
      <c r="F45" s="288"/>
      <c r="G45" s="288"/>
      <c r="H45" s="288"/>
      <c r="I45" s="288"/>
      <c r="J45" s="288"/>
      <c r="K45" s="288"/>
      <c r="L45" s="288"/>
    </row>
    <row r="46" spans="1:12" s="7" customFormat="1" ht="6" customHeight="1" x14ac:dyDescent="0.25">
      <c r="A46" s="52"/>
      <c r="B46" s="52"/>
      <c r="C46" s="52"/>
      <c r="D46" s="52"/>
      <c r="E46" s="52"/>
      <c r="F46" s="52"/>
      <c r="G46" s="52"/>
      <c r="H46" s="52"/>
      <c r="I46" s="52"/>
      <c r="J46" s="52"/>
      <c r="K46" s="52"/>
    </row>
    <row r="47" spans="1:12" s="7" customFormat="1" ht="45.75" customHeight="1" x14ac:dyDescent="0.25">
      <c r="A47" s="288" t="s">
        <v>148</v>
      </c>
      <c r="B47" s="288"/>
      <c r="C47" s="288"/>
      <c r="D47" s="288"/>
      <c r="E47" s="288"/>
      <c r="F47" s="288"/>
      <c r="G47" s="288"/>
      <c r="H47" s="288"/>
      <c r="I47" s="288"/>
      <c r="J47" s="288"/>
      <c r="K47" s="288"/>
      <c r="L47" s="288"/>
    </row>
    <row r="48" spans="1:12" s="7" customFormat="1" ht="6" customHeight="1" x14ac:dyDescent="0.25"/>
    <row r="49" spans="1:13" s="7" customFormat="1" ht="30" customHeight="1" x14ac:dyDescent="0.25">
      <c r="A49" s="288" t="s">
        <v>149</v>
      </c>
      <c r="B49" s="288"/>
      <c r="C49" s="288"/>
      <c r="D49" s="288"/>
      <c r="E49" s="288"/>
      <c r="F49" s="288"/>
      <c r="G49" s="288"/>
      <c r="H49" s="288"/>
      <c r="I49" s="288"/>
      <c r="J49" s="288"/>
      <c r="K49" s="288"/>
      <c r="L49" s="288"/>
    </row>
    <row r="50" spans="1:13" s="7" customFormat="1" ht="6" customHeight="1" x14ac:dyDescent="0.25"/>
    <row r="51" spans="1:13" s="7" customFormat="1" ht="41.25" customHeight="1" x14ac:dyDescent="0.25">
      <c r="A51" s="288" t="s">
        <v>123</v>
      </c>
      <c r="B51" s="288"/>
      <c r="C51" s="288"/>
      <c r="D51" s="288"/>
      <c r="E51" s="288"/>
      <c r="F51" s="288"/>
      <c r="G51" s="288"/>
      <c r="H51" s="288"/>
      <c r="I51" s="288"/>
      <c r="J51" s="288"/>
      <c r="K51" s="288"/>
      <c r="L51" s="288"/>
    </row>
    <row r="52" spans="1:13" s="50" customFormat="1" x14ac:dyDescent="0.25">
      <c r="A52" s="288" t="s">
        <v>124</v>
      </c>
      <c r="B52" s="288"/>
      <c r="C52" s="288"/>
      <c r="D52" s="288"/>
      <c r="E52" s="288"/>
      <c r="F52" s="288"/>
      <c r="G52" s="288"/>
      <c r="H52" s="288"/>
      <c r="I52" s="288"/>
      <c r="J52" s="288"/>
      <c r="K52" s="288"/>
      <c r="L52" s="288"/>
      <c r="M52" s="288"/>
    </row>
    <row r="53" spans="1:13" s="50" customFormat="1" ht="6" customHeight="1" x14ac:dyDescent="0.25">
      <c r="A53" s="53"/>
      <c r="B53" s="53"/>
      <c r="C53" s="53"/>
      <c r="D53" s="53"/>
      <c r="E53" s="53"/>
      <c r="F53" s="53"/>
      <c r="G53" s="53"/>
      <c r="H53" s="53"/>
      <c r="I53" s="53"/>
      <c r="J53" s="53"/>
      <c r="K53" s="53"/>
      <c r="L53" s="53"/>
      <c r="M53" s="7"/>
    </row>
    <row r="54" spans="1:13" s="50" customFormat="1" x14ac:dyDescent="0.25">
      <c r="A54" s="288" t="s">
        <v>125</v>
      </c>
      <c r="B54" s="288"/>
      <c r="C54" s="288"/>
      <c r="D54" s="288"/>
      <c r="E54" s="288"/>
      <c r="F54" s="288"/>
      <c r="G54" s="288"/>
      <c r="H54" s="288"/>
      <c r="I54" s="288"/>
      <c r="J54" s="288"/>
      <c r="K54" s="288"/>
      <c r="L54" s="288"/>
      <c r="M54" s="288"/>
    </row>
    <row r="55" spans="1:13" s="50" customFormat="1" ht="6" customHeight="1" x14ac:dyDescent="0.25">
      <c r="A55" s="53"/>
      <c r="B55" s="53"/>
      <c r="C55" s="53"/>
      <c r="D55" s="53"/>
      <c r="E55" s="53"/>
      <c r="F55" s="53"/>
      <c r="G55" s="53"/>
      <c r="H55" s="53"/>
      <c r="I55" s="53"/>
      <c r="J55" s="53"/>
      <c r="K55" s="53"/>
      <c r="L55" s="53"/>
      <c r="M55" s="7"/>
    </row>
    <row r="56" spans="1:13" s="50" customFormat="1" x14ac:dyDescent="0.25">
      <c r="A56" s="288" t="s">
        <v>126</v>
      </c>
      <c r="B56" s="288"/>
      <c r="C56" s="288"/>
      <c r="D56" s="288"/>
      <c r="E56" s="288"/>
      <c r="F56" s="288"/>
      <c r="G56" s="288"/>
      <c r="H56" s="288"/>
      <c r="I56" s="288"/>
      <c r="J56" s="288"/>
      <c r="K56" s="288"/>
      <c r="L56" s="288"/>
      <c r="M56" s="7"/>
    </row>
    <row r="57" spans="1:13" s="50" customFormat="1" ht="6" customHeight="1" x14ac:dyDescent="0.25">
      <c r="A57" s="53"/>
      <c r="B57" s="53"/>
      <c r="C57" s="53"/>
      <c r="D57" s="53"/>
      <c r="E57" s="53"/>
      <c r="F57" s="53"/>
      <c r="G57" s="53"/>
      <c r="H57" s="53"/>
      <c r="I57" s="53"/>
      <c r="J57" s="53"/>
      <c r="K57" s="53"/>
      <c r="L57" s="7"/>
      <c r="M57" s="7"/>
    </row>
    <row r="58" spans="1:13" s="50" customFormat="1" ht="38.25" customHeight="1" x14ac:dyDescent="0.25">
      <c r="A58" s="288" t="s">
        <v>127</v>
      </c>
      <c r="B58" s="288"/>
      <c r="C58" s="288"/>
      <c r="D58" s="288"/>
      <c r="E58" s="288"/>
      <c r="F58" s="288"/>
      <c r="G58" s="288"/>
      <c r="H58" s="288"/>
      <c r="I58" s="288"/>
      <c r="J58" s="288"/>
      <c r="K58" s="288"/>
      <c r="L58" s="288"/>
      <c r="M58" s="7"/>
    </row>
    <row r="59" spans="1:13" s="50" customFormat="1" ht="6" customHeight="1" x14ac:dyDescent="0.25">
      <c r="A59" s="7"/>
      <c r="B59" s="7"/>
      <c r="C59" s="7"/>
      <c r="D59" s="7"/>
      <c r="E59" s="7"/>
      <c r="F59" s="7"/>
      <c r="G59" s="7"/>
      <c r="H59" s="7"/>
      <c r="I59" s="7"/>
      <c r="J59" s="7"/>
      <c r="K59" s="7"/>
      <c r="L59" s="7"/>
      <c r="M59" s="7"/>
    </row>
    <row r="60" spans="1:13" s="50" customFormat="1" ht="51" customHeight="1" x14ac:dyDescent="0.25">
      <c r="A60" s="288" t="s">
        <v>150</v>
      </c>
      <c r="B60" s="288"/>
      <c r="C60" s="288"/>
      <c r="D60" s="288"/>
      <c r="E60" s="288"/>
      <c r="F60" s="288"/>
      <c r="G60" s="288"/>
      <c r="H60" s="288"/>
      <c r="I60" s="288"/>
      <c r="J60" s="288"/>
      <c r="K60" s="288"/>
      <c r="L60" s="288"/>
      <c r="M60" s="7"/>
    </row>
    <row r="61" spans="1:13" s="7" customFormat="1" ht="6" customHeight="1" x14ac:dyDescent="0.25"/>
    <row r="62" spans="1:13" s="7" customFormat="1" ht="15" x14ac:dyDescent="0.25">
      <c r="A62" s="54" t="s">
        <v>37</v>
      </c>
    </row>
    <row r="63" spans="1:13" s="7" customFormat="1" ht="50.25" customHeight="1" x14ac:dyDescent="0.25">
      <c r="A63" s="291" t="s">
        <v>151</v>
      </c>
      <c r="B63" s="291"/>
      <c r="C63" s="291"/>
      <c r="D63" s="291"/>
      <c r="E63" s="291"/>
      <c r="F63" s="291"/>
      <c r="G63" s="291"/>
      <c r="H63" s="291"/>
      <c r="I63" s="291"/>
      <c r="J63" s="291"/>
      <c r="K63" s="291"/>
      <c r="L63" s="291"/>
    </row>
    <row r="64" spans="1:13" s="7" customFormat="1" ht="36" customHeight="1" x14ac:dyDescent="0.25">
      <c r="A64" s="290" t="s">
        <v>95</v>
      </c>
      <c r="B64" s="290"/>
      <c r="C64" s="290"/>
      <c r="D64" s="290"/>
      <c r="E64" s="290"/>
      <c r="F64" s="290"/>
      <c r="G64" s="290"/>
      <c r="H64" s="290"/>
      <c r="I64" s="290"/>
      <c r="J64" s="290"/>
      <c r="K64" s="290"/>
      <c r="L64" s="290"/>
    </row>
    <row r="65" spans="1:12" s="7" customFormat="1" ht="24.75" customHeight="1" x14ac:dyDescent="0.25">
      <c r="A65" s="290" t="s">
        <v>104</v>
      </c>
      <c r="B65" s="290"/>
      <c r="C65" s="290"/>
      <c r="D65" s="290"/>
      <c r="E65" s="290"/>
      <c r="F65" s="290"/>
      <c r="G65" s="290"/>
      <c r="H65" s="290"/>
      <c r="I65" s="290"/>
      <c r="J65" s="290"/>
      <c r="K65" s="290"/>
    </row>
    <row r="66" spans="1:12" s="7" customFormat="1" ht="29.25" customHeight="1" x14ac:dyDescent="0.25">
      <c r="A66" s="290" t="s">
        <v>103</v>
      </c>
      <c r="B66" s="290"/>
      <c r="C66" s="290"/>
      <c r="D66" s="290"/>
      <c r="E66" s="290"/>
      <c r="F66" s="290"/>
      <c r="G66" s="290"/>
      <c r="H66" s="290"/>
      <c r="I66" s="290"/>
      <c r="J66" s="290"/>
      <c r="K66" s="290"/>
      <c r="L66" s="290"/>
    </row>
    <row r="67" spans="1:12" s="7" customFormat="1" ht="61.35" customHeight="1" x14ac:dyDescent="0.25">
      <c r="A67" s="291" t="s">
        <v>152</v>
      </c>
      <c r="B67" s="291"/>
      <c r="C67" s="291"/>
      <c r="D67" s="291"/>
      <c r="E67" s="291"/>
      <c r="F67" s="291"/>
      <c r="G67" s="291"/>
      <c r="H67" s="291"/>
      <c r="I67" s="291"/>
      <c r="J67" s="291"/>
      <c r="K67" s="291"/>
      <c r="L67" s="291"/>
    </row>
  </sheetData>
  <mergeCells count="37">
    <mergeCell ref="A6:L6"/>
    <mergeCell ref="A7:L7"/>
    <mergeCell ref="A11:K11"/>
    <mergeCell ref="A9:L9"/>
    <mergeCell ref="A15:L15"/>
    <mergeCell ref="A13:L13"/>
    <mergeCell ref="A21:L21"/>
    <mergeCell ref="A25:L25"/>
    <mergeCell ref="A64:L64"/>
    <mergeCell ref="A65:K65"/>
    <mergeCell ref="A35:L35"/>
    <mergeCell ref="A37:L37"/>
    <mergeCell ref="A39:L39"/>
    <mergeCell ref="A49:L49"/>
    <mergeCell ref="A51:L51"/>
    <mergeCell ref="A45:L45"/>
    <mergeCell ref="A47:L47"/>
    <mergeCell ref="A43:L43"/>
    <mergeCell ref="A27:L27"/>
    <mergeCell ref="A29:L29"/>
    <mergeCell ref="A31:L31"/>
    <mergeCell ref="A19:L19"/>
    <mergeCell ref="A23:L23"/>
    <mergeCell ref="A66:L66"/>
    <mergeCell ref="A67:L67"/>
    <mergeCell ref="D2:L2"/>
    <mergeCell ref="D3:L3"/>
    <mergeCell ref="A52:M52"/>
    <mergeCell ref="A54:M54"/>
    <mergeCell ref="A56:L56"/>
    <mergeCell ref="A58:L58"/>
    <mergeCell ref="A41:L41"/>
    <mergeCell ref="A33:L33"/>
    <mergeCell ref="A5:L5"/>
    <mergeCell ref="A60:L60"/>
    <mergeCell ref="A63:L63"/>
    <mergeCell ref="A17:L17"/>
  </mergeCells>
  <pageMargins left="0.23622047244094491" right="0.23622047244094491" top="0.39370078740157483" bottom="0.35433070866141736" header="0.31496062992125984" footer="0.31496062992125984"/>
  <pageSetup scale="71" orientation="portrait" r:id="rId1"/>
  <headerFooter alignWithMargins="0"/>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BC23-7E7C-447E-B269-BD7610648BF1}">
  <dimension ref="A2:C47"/>
  <sheetViews>
    <sheetView workbookViewId="0">
      <selection activeCell="G17" sqref="G17"/>
    </sheetView>
  </sheetViews>
  <sheetFormatPr baseColWidth="10" defaultColWidth="10.85546875" defaultRowHeight="12.75" x14ac:dyDescent="0.2"/>
  <cols>
    <col min="1" max="1" width="37.7109375" style="3" bestFit="1" customWidth="1"/>
    <col min="2" max="2" width="15.7109375" style="4" customWidth="1"/>
    <col min="3" max="16384" width="10.85546875" style="3"/>
  </cols>
  <sheetData>
    <row r="2" spans="1:3" x14ac:dyDescent="0.2">
      <c r="A2" s="1" t="s">
        <v>39</v>
      </c>
    </row>
    <row r="3" spans="1:3" x14ac:dyDescent="0.2">
      <c r="A3" s="1" t="s">
        <v>41</v>
      </c>
    </row>
    <row r="4" spans="1:3" x14ac:dyDescent="0.2">
      <c r="A4" s="1" t="s">
        <v>55</v>
      </c>
    </row>
    <row r="5" spans="1:3" x14ac:dyDescent="0.2">
      <c r="A5" s="1" t="s">
        <v>56</v>
      </c>
    </row>
    <row r="6" spans="1:3" x14ac:dyDescent="0.2">
      <c r="A6" s="1" t="s">
        <v>57</v>
      </c>
    </row>
    <row r="7" spans="1:3" x14ac:dyDescent="0.2">
      <c r="A7" s="1" t="s">
        <v>58</v>
      </c>
    </row>
    <row r="8" spans="1:3" x14ac:dyDescent="0.2">
      <c r="A8" s="1" t="s">
        <v>59</v>
      </c>
      <c r="C8" s="2" t="s">
        <v>38</v>
      </c>
    </row>
    <row r="9" spans="1:3" ht="15" x14ac:dyDescent="0.2">
      <c r="A9" s="1" t="s">
        <v>60</v>
      </c>
      <c r="C9" s="2" t="s">
        <v>40</v>
      </c>
    </row>
    <row r="10" spans="1:3" x14ac:dyDescent="0.2">
      <c r="A10" s="1" t="s">
        <v>61</v>
      </c>
      <c r="C10" s="2" t="s">
        <v>42</v>
      </c>
    </row>
    <row r="11" spans="1:3" x14ac:dyDescent="0.2">
      <c r="A11" s="1" t="s">
        <v>62</v>
      </c>
      <c r="C11" s="2" t="s">
        <v>44</v>
      </c>
    </row>
    <row r="12" spans="1:3" x14ac:dyDescent="0.2">
      <c r="A12" s="1" t="s">
        <v>63</v>
      </c>
      <c r="C12" s="2" t="s">
        <v>46</v>
      </c>
    </row>
    <row r="13" spans="1:3" x14ac:dyDescent="0.2">
      <c r="A13" s="1" t="s">
        <v>64</v>
      </c>
      <c r="C13" s="2" t="s">
        <v>48</v>
      </c>
    </row>
    <row r="14" spans="1:3" x14ac:dyDescent="0.2">
      <c r="A14" s="1" t="s">
        <v>65</v>
      </c>
      <c r="C14" s="2" t="s">
        <v>51</v>
      </c>
    </row>
    <row r="15" spans="1:3" x14ac:dyDescent="0.2">
      <c r="A15" s="1" t="s">
        <v>66</v>
      </c>
    </row>
    <row r="16" spans="1:3" x14ac:dyDescent="0.2">
      <c r="A16" s="1" t="s">
        <v>67</v>
      </c>
    </row>
    <row r="17" spans="1:2" x14ac:dyDescent="0.2">
      <c r="A17" s="1" t="s">
        <v>68</v>
      </c>
    </row>
    <row r="18" spans="1:2" x14ac:dyDescent="0.2">
      <c r="A18" s="1" t="s">
        <v>69</v>
      </c>
      <c r="B18" s="3"/>
    </row>
    <row r="19" spans="1:2" x14ac:dyDescent="0.2">
      <c r="A19" s="1" t="s">
        <v>70</v>
      </c>
      <c r="B19" s="3"/>
    </row>
    <row r="20" spans="1:2" x14ac:dyDescent="0.2">
      <c r="A20" s="1" t="s">
        <v>71</v>
      </c>
      <c r="B20" s="3"/>
    </row>
    <row r="21" spans="1:2" x14ac:dyDescent="0.2">
      <c r="A21" s="1" t="s">
        <v>72</v>
      </c>
    </row>
    <row r="22" spans="1:2" x14ac:dyDescent="0.2">
      <c r="A22" s="1" t="s">
        <v>73</v>
      </c>
    </row>
    <row r="23" spans="1:2" x14ac:dyDescent="0.2">
      <c r="A23" s="1" t="s">
        <v>74</v>
      </c>
    </row>
    <row r="24" spans="1:2" x14ac:dyDescent="0.2">
      <c r="A24" s="1" t="s">
        <v>75</v>
      </c>
    </row>
    <row r="25" spans="1:2" x14ac:dyDescent="0.2">
      <c r="A25" s="4"/>
    </row>
    <row r="26" spans="1:2" x14ac:dyDescent="0.2">
      <c r="A26" s="4"/>
    </row>
    <row r="27" spans="1:2" x14ac:dyDescent="0.2">
      <c r="A27" s="4"/>
    </row>
    <row r="28" spans="1:2" x14ac:dyDescent="0.2">
      <c r="A28" s="4"/>
    </row>
    <row r="29" spans="1:2" x14ac:dyDescent="0.2">
      <c r="A29" s="4"/>
    </row>
    <row r="30" spans="1:2" x14ac:dyDescent="0.2">
      <c r="A30" s="4"/>
    </row>
    <row r="31" spans="1:2" x14ac:dyDescent="0.2">
      <c r="A31" s="4"/>
    </row>
    <row r="35" spans="1:2" x14ac:dyDescent="0.2">
      <c r="A35" s="1" t="s">
        <v>43</v>
      </c>
    </row>
    <row r="36" spans="1:2" x14ac:dyDescent="0.2">
      <c r="A36" s="1" t="s">
        <v>45</v>
      </c>
    </row>
    <row r="37" spans="1:2" x14ac:dyDescent="0.2">
      <c r="A37" s="1" t="s">
        <v>47</v>
      </c>
    </row>
    <row r="38" spans="1:2" x14ac:dyDescent="0.2">
      <c r="A38" s="1" t="s">
        <v>49</v>
      </c>
    </row>
    <row r="39" spans="1:2" x14ac:dyDescent="0.2">
      <c r="A39" s="1" t="s">
        <v>50</v>
      </c>
    </row>
    <row r="40" spans="1:2" x14ac:dyDescent="0.2">
      <c r="A40" s="1" t="s">
        <v>52</v>
      </c>
    </row>
    <row r="41" spans="1:2" x14ac:dyDescent="0.2">
      <c r="A41" s="1" t="s">
        <v>53</v>
      </c>
    </row>
    <row r="42" spans="1:2" x14ac:dyDescent="0.2">
      <c r="A42" s="1" t="s">
        <v>54</v>
      </c>
    </row>
    <row r="43" spans="1:2" x14ac:dyDescent="0.2">
      <c r="B43" s="3"/>
    </row>
    <row r="44" spans="1:2" x14ac:dyDescent="0.2">
      <c r="B44" s="3"/>
    </row>
    <row r="45" spans="1:2" x14ac:dyDescent="0.2">
      <c r="B45" s="3"/>
    </row>
    <row r="46" spans="1:2" x14ac:dyDescent="0.2">
      <c r="B46" s="3"/>
    </row>
    <row r="47" spans="1:2" x14ac:dyDescent="0.2">
      <c r="B47" s="3"/>
    </row>
  </sheetData>
  <pageMargins left="0.27559055118110237" right="0.47244094488188981" top="0.27559055118110237" bottom="0.27559055118110237" header="0.31496062992125984" footer="0.31496062992125984"/>
  <pageSetup scale="9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Fmto </vt:lpstr>
      <vt:lpstr>INSTRUCTIVO DE LLENADO </vt:lpstr>
      <vt:lpstr>Catálogo</vt:lpstr>
      <vt:lpstr>'Fmto '!Área_de_impresión</vt:lpstr>
      <vt:lpstr>'INSTRUCTIVO DE LLENADO '!Área_de_impresión</vt:lpstr>
      <vt:lpstr>'Fmto '!Títulos_a_imprimir</vt:lpstr>
      <vt:lpstr>'INSTRUCTIVO DE LLENADO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dmondragon</dc:creator>
  <cp:lastModifiedBy>ANGELES GONZALEZ</cp:lastModifiedBy>
  <cp:lastPrinted>2026-05-30T00:47:46Z</cp:lastPrinted>
  <dcterms:created xsi:type="dcterms:W3CDTF">2011-02-09T18:53:18Z</dcterms:created>
  <dcterms:modified xsi:type="dcterms:W3CDTF">2026-05-30T03:10:31Z</dcterms:modified>
</cp:coreProperties>
</file>